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filesrv.daviddom.corp\Documents\DSI\Finance\Controller\דיווחים לממונה\דיווח רבעוני\2024\03 2024\תרומת מרכיבי השקעה\"/>
    </mc:Choice>
  </mc:AlternateContent>
  <xr:revisionPtr revIDLastSave="0" documentId="13_ncr:1_{9DDF183B-6703-4D22-B9C2-A26D824AE1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2" l="1"/>
  <c r="I37" i="2"/>
  <c r="I38" i="2"/>
  <c r="I40" i="2"/>
  <c r="I41" i="2"/>
  <c r="I42" i="2"/>
  <c r="I43" i="2"/>
  <c r="K35" i="2"/>
  <c r="K37" i="2"/>
  <c r="K38" i="2"/>
  <c r="K40" i="2"/>
  <c r="K41" i="2"/>
  <c r="K42" i="2"/>
  <c r="K43" i="2"/>
  <c r="P8" i="2"/>
  <c r="J9" i="2"/>
  <c r="L9" i="2"/>
  <c r="N9" i="2"/>
  <c r="V9" i="2"/>
  <c r="P10" i="2"/>
  <c r="R10" i="2"/>
  <c r="T10" i="2"/>
  <c r="J11" i="2"/>
  <c r="V11" i="2"/>
  <c r="X11" i="2"/>
  <c r="Z11" i="2"/>
  <c r="P12" i="2"/>
  <c r="J13" i="2"/>
  <c r="L13" i="2"/>
  <c r="N13" i="2"/>
  <c r="V13" i="2"/>
  <c r="P14" i="2"/>
  <c r="R14" i="2"/>
  <c r="T14" i="2"/>
  <c r="J15" i="2"/>
  <c r="L15" i="2"/>
  <c r="V15" i="2"/>
  <c r="X15" i="2"/>
  <c r="Z15" i="2"/>
  <c r="L16" i="2"/>
  <c r="P16" i="2"/>
  <c r="R16" i="2"/>
  <c r="J17" i="2"/>
  <c r="L17" i="2"/>
  <c r="N17" i="2"/>
  <c r="R17" i="2"/>
  <c r="V17" i="2"/>
  <c r="X17" i="2"/>
  <c r="P18" i="2"/>
  <c r="R18" i="2"/>
  <c r="T18" i="2"/>
  <c r="X18" i="2"/>
  <c r="J19" i="2"/>
  <c r="L19" i="2"/>
  <c r="V19" i="2"/>
  <c r="X19" i="2"/>
  <c r="Z19" i="2"/>
  <c r="I20" i="2"/>
  <c r="J8" i="2" s="1"/>
  <c r="J20" i="2"/>
  <c r="K20" i="2"/>
  <c r="L8" i="2" s="1"/>
  <c r="L20" i="2"/>
  <c r="M20" i="2"/>
  <c r="N8" i="2" s="1"/>
  <c r="O20" i="2"/>
  <c r="P9" i="2" s="1"/>
  <c r="Q20" i="2"/>
  <c r="R9" i="2" s="1"/>
  <c r="R20" i="2"/>
  <c r="S20" i="2"/>
  <c r="T9" i="2" s="1"/>
  <c r="T20" i="2"/>
  <c r="U20" i="2"/>
  <c r="V10" i="2" s="1"/>
  <c r="V20" i="2"/>
  <c r="W20" i="2"/>
  <c r="X10" i="2" s="1"/>
  <c r="X20" i="2"/>
  <c r="Y20" i="2"/>
  <c r="Z10" i="2" s="1"/>
  <c r="P22" i="2"/>
  <c r="R22" i="2"/>
  <c r="T22" i="2"/>
  <c r="X22" i="2"/>
  <c r="J23" i="2"/>
  <c r="L23" i="2"/>
  <c r="V23" i="2"/>
  <c r="X23" i="2"/>
  <c r="Z23" i="2"/>
  <c r="I24" i="2"/>
  <c r="J22" i="2" s="1"/>
  <c r="J24" i="2"/>
  <c r="K24" i="2"/>
  <c r="L22" i="2" s="1"/>
  <c r="L24" i="2"/>
  <c r="M24" i="2"/>
  <c r="N23" i="2" s="1"/>
  <c r="O24" i="2"/>
  <c r="P23" i="2" s="1"/>
  <c r="Q24" i="2"/>
  <c r="R23" i="2" s="1"/>
  <c r="R24" i="2"/>
  <c r="S24" i="2"/>
  <c r="T23" i="2" s="1"/>
  <c r="T24" i="2"/>
  <c r="U24" i="2"/>
  <c r="V22" i="2" s="1"/>
  <c r="V24" i="2"/>
  <c r="W24" i="2"/>
  <c r="X24" i="2"/>
  <c r="Y24" i="2"/>
  <c r="Z22" i="2" s="1"/>
  <c r="K26" i="2"/>
  <c r="L26" i="2"/>
  <c r="M26" i="2"/>
  <c r="N26" i="2"/>
  <c r="W26" i="2"/>
  <c r="X26" i="2"/>
  <c r="Y26" i="2"/>
  <c r="Z26" i="2"/>
  <c r="I27" i="2"/>
  <c r="I26" i="2" s="1"/>
  <c r="K27" i="2"/>
  <c r="L27" i="2"/>
  <c r="M27" i="2"/>
  <c r="N27" i="2" s="1"/>
  <c r="O27" i="2"/>
  <c r="O26" i="2" s="1"/>
  <c r="Q27" i="2"/>
  <c r="S27" i="2"/>
  <c r="U27" i="2"/>
  <c r="U26" i="2" s="1"/>
  <c r="W27" i="2"/>
  <c r="X27" i="2"/>
  <c r="Y27" i="2"/>
  <c r="Z27" i="2" s="1"/>
  <c r="K28" i="2"/>
  <c r="L28" i="2"/>
  <c r="M28" i="2"/>
  <c r="N28" i="2"/>
  <c r="W28" i="2"/>
  <c r="X28" i="2"/>
  <c r="Y28" i="2"/>
  <c r="Z28" i="2"/>
  <c r="M33" i="2"/>
  <c r="S33" i="2"/>
  <c r="Y33" i="2"/>
  <c r="M34" i="2"/>
  <c r="S34" i="2"/>
  <c r="Y34" i="2"/>
  <c r="M35" i="2"/>
  <c r="O35" i="2"/>
  <c r="Q35" i="2"/>
  <c r="S35" i="2"/>
  <c r="U35" i="2"/>
  <c r="W35" i="2"/>
  <c r="Y35" i="2"/>
  <c r="M36" i="2"/>
  <c r="S36" i="2"/>
  <c r="O28" i="2" l="1"/>
  <c r="P28" i="2" s="1"/>
  <c r="P26" i="2"/>
  <c r="I28" i="2"/>
  <c r="J26" i="2" s="1"/>
  <c r="U28" i="2"/>
  <c r="V26" i="2"/>
  <c r="N22" i="2"/>
  <c r="T19" i="2"/>
  <c r="N18" i="2"/>
  <c r="Z16" i="2"/>
  <c r="T15" i="2"/>
  <c r="N14" i="2"/>
  <c r="Z12" i="2"/>
  <c r="T11" i="2"/>
  <c r="N10" i="2"/>
  <c r="Z8" i="2"/>
  <c r="P24" i="2"/>
  <c r="P20" i="2"/>
  <c r="R19" i="2"/>
  <c r="L18" i="2"/>
  <c r="X16" i="2"/>
  <c r="R15" i="2"/>
  <c r="L14" i="2"/>
  <c r="X12" i="2"/>
  <c r="R11" i="2"/>
  <c r="L10" i="2"/>
  <c r="X8" i="2"/>
  <c r="P19" i="2"/>
  <c r="J18" i="2"/>
  <c r="V16" i="2"/>
  <c r="P15" i="2"/>
  <c r="J14" i="2"/>
  <c r="V12" i="2"/>
  <c r="P11" i="2"/>
  <c r="J10" i="2"/>
  <c r="V8" i="2"/>
  <c r="Z24" i="2"/>
  <c r="N24" i="2"/>
  <c r="Z20" i="2"/>
  <c r="N20" i="2"/>
  <c r="N19" i="2"/>
  <c r="Z17" i="2"/>
  <c r="T16" i="2"/>
  <c r="N15" i="2"/>
  <c r="Z13" i="2"/>
  <c r="T12" i="2"/>
  <c r="N11" i="2"/>
  <c r="Z9" i="2"/>
  <c r="T8" i="2"/>
  <c r="S26" i="2"/>
  <c r="X13" i="2"/>
  <c r="R12" i="2"/>
  <c r="L11" i="2"/>
  <c r="X9" i="2"/>
  <c r="R8" i="2"/>
  <c r="Q26" i="2"/>
  <c r="Z18" i="2"/>
  <c r="T17" i="2"/>
  <c r="N16" i="2"/>
  <c r="Z14" i="2"/>
  <c r="T13" i="2"/>
  <c r="N12" i="2"/>
  <c r="X14" i="2"/>
  <c r="R13" i="2"/>
  <c r="L12" i="2"/>
  <c r="V18" i="2"/>
  <c r="P17" i="2"/>
  <c r="J16" i="2"/>
  <c r="V14" i="2"/>
  <c r="P13" i="2"/>
  <c r="J12" i="2"/>
  <c r="Y36" i="2"/>
  <c r="M37" i="2"/>
  <c r="O37" i="2"/>
  <c r="Q37" i="2"/>
  <c r="S37" i="2"/>
  <c r="U37" i="2"/>
  <c r="W37" i="2"/>
  <c r="Y37" i="2"/>
  <c r="Y45" i="2" s="1"/>
  <c r="M38" i="2"/>
  <c r="O38" i="2"/>
  <c r="Q38" i="2"/>
  <c r="S38" i="2"/>
  <c r="U38" i="2"/>
  <c r="W38" i="2"/>
  <c r="Y38" i="2"/>
  <c r="M39" i="2"/>
  <c r="S39" i="2"/>
  <c r="Y39" i="2"/>
  <c r="M40" i="2"/>
  <c r="O40" i="2"/>
  <c r="Q40" i="2"/>
  <c r="S40" i="2"/>
  <c r="U40" i="2"/>
  <c r="W40" i="2"/>
  <c r="Y40" i="2"/>
  <c r="M41" i="2"/>
  <c r="O41" i="2"/>
  <c r="Q41" i="2"/>
  <c r="S41" i="2"/>
  <c r="U41" i="2"/>
  <c r="W41" i="2"/>
  <c r="Y41" i="2"/>
  <c r="M42" i="2"/>
  <c r="O42" i="2"/>
  <c r="Q42" i="2"/>
  <c r="S42" i="2"/>
  <c r="U42" i="2"/>
  <c r="W42" i="2"/>
  <c r="Y42" i="2"/>
  <c r="M43" i="2"/>
  <c r="O43" i="2"/>
  <c r="Q43" i="2"/>
  <c r="S43" i="2"/>
  <c r="U43" i="2"/>
  <c r="W43" i="2"/>
  <c r="Y43" i="2"/>
  <c r="M44" i="2"/>
  <c r="S44" i="2"/>
  <c r="Y44" i="2"/>
  <c r="M47" i="2"/>
  <c r="S47" i="2"/>
  <c r="Y47" i="2"/>
  <c r="M48" i="2"/>
  <c r="S48" i="2"/>
  <c r="Y48" i="2"/>
  <c r="Y49" i="2"/>
  <c r="Z48" i="2" s="1"/>
  <c r="M51" i="2"/>
  <c r="S51" i="2"/>
  <c r="S53" i="2" s="1"/>
  <c r="Y51" i="2"/>
  <c r="M52" i="2"/>
  <c r="S52" i="2"/>
  <c r="Y52" i="2"/>
  <c r="Q28" i="2" l="1"/>
  <c r="M49" i="2"/>
  <c r="M53" i="2"/>
  <c r="Z47" i="2"/>
  <c r="Z49" i="2"/>
  <c r="S45" i="2"/>
  <c r="T34" i="2" s="1"/>
  <c r="P27" i="2"/>
  <c r="V27" i="2"/>
  <c r="V28" i="2"/>
  <c r="M45" i="2"/>
  <c r="N44" i="2" s="1"/>
  <c r="S28" i="2"/>
  <c r="T26" i="2" s="1"/>
  <c r="J27" i="2"/>
  <c r="J28" i="2"/>
  <c r="Y53" i="2"/>
  <c r="Z52" i="2" s="1"/>
  <c r="T39" i="2"/>
  <c r="S49" i="2"/>
  <c r="T49" i="2" s="1"/>
  <c r="Z41" i="2"/>
  <c r="Z34" i="2"/>
  <c r="Z35" i="2"/>
  <c r="Z39" i="2"/>
  <c r="Z43" i="2"/>
  <c r="Z42" i="2"/>
  <c r="Z33" i="2"/>
  <c r="Z40" i="2"/>
  <c r="Z36" i="2"/>
  <c r="Z45" i="2"/>
  <c r="Z37" i="2"/>
  <c r="N52" i="2"/>
  <c r="N53" i="2"/>
  <c r="N51" i="2"/>
  <c r="N34" i="2"/>
  <c r="N33" i="2"/>
  <c r="N35" i="2"/>
  <c r="T53" i="2"/>
  <c r="T51" i="2"/>
  <c r="T52" i="2"/>
  <c r="Z38" i="2"/>
  <c r="Z44" i="2"/>
  <c r="T36" i="2"/>
  <c r="T35" i="2"/>
  <c r="T33" i="2"/>
  <c r="T45" i="2"/>
  <c r="T37" i="2"/>
  <c r="T43" i="2"/>
  <c r="T38" i="2"/>
  <c r="T44" i="2"/>
  <c r="T41" i="2"/>
  <c r="Z53" i="2"/>
  <c r="Z51" i="2"/>
  <c r="N48" i="2" l="1"/>
  <c r="N49" i="2"/>
  <c r="N43" i="2"/>
  <c r="R28" i="2"/>
  <c r="R27" i="2"/>
  <c r="T48" i="2"/>
  <c r="R26" i="2"/>
  <c r="N47" i="2"/>
  <c r="T40" i="2"/>
  <c r="N36" i="2"/>
  <c r="T47" i="2"/>
  <c r="N38" i="2"/>
  <c r="N41" i="2"/>
  <c r="T42" i="2"/>
  <c r="N42" i="2"/>
  <c r="N45" i="2"/>
  <c r="T28" i="2"/>
  <c r="T27" i="2"/>
  <c r="N40" i="2"/>
  <c r="N39" i="2"/>
  <c r="N37" i="2"/>
  <c r="K34" i="2" l="1"/>
  <c r="Q34" i="2"/>
  <c r="W34" i="2"/>
  <c r="I34" i="2"/>
  <c r="O34" i="2"/>
  <c r="U34" i="2"/>
  <c r="U48" i="2" l="1"/>
  <c r="I48" i="2"/>
  <c r="O48" i="2"/>
  <c r="K48" i="2" l="1"/>
  <c r="W48" i="2"/>
  <c r="Q48" i="2"/>
  <c r="O33" i="2" l="1"/>
  <c r="U33" i="2"/>
  <c r="I33" i="2"/>
  <c r="W33" i="2" l="1"/>
  <c r="K33" i="2"/>
  <c r="Q33" i="2"/>
  <c r="U44" i="2"/>
  <c r="O44" i="2"/>
  <c r="I44" i="2"/>
  <c r="U39" i="2"/>
  <c r="O39" i="2"/>
  <c r="I39" i="2"/>
  <c r="Q39" i="2"/>
  <c r="K39" i="2"/>
  <c r="W39" i="2"/>
  <c r="I45" i="2" l="1"/>
  <c r="U45" i="2"/>
  <c r="O45" i="2"/>
  <c r="P39" i="2" s="1"/>
  <c r="P44" i="2"/>
  <c r="I36" i="2"/>
  <c r="J36" i="2" s="1"/>
  <c r="O36" i="2"/>
  <c r="P36" i="2" s="1"/>
  <c r="U36" i="2"/>
  <c r="K44" i="2"/>
  <c r="W44" i="2"/>
  <c r="Q44" i="2"/>
  <c r="O52" i="2"/>
  <c r="I52" i="2"/>
  <c r="U52" i="2"/>
  <c r="V45" i="2" l="1"/>
  <c r="V40" i="2"/>
  <c r="V42" i="2"/>
  <c r="V43" i="2"/>
  <c r="V41" i="2"/>
  <c r="V35" i="2"/>
  <c r="V38" i="2"/>
  <c r="V37" i="2"/>
  <c r="V34" i="2"/>
  <c r="V33" i="2"/>
  <c r="J41" i="2"/>
  <c r="J42" i="2"/>
  <c r="J45" i="2"/>
  <c r="J43" i="2"/>
  <c r="J35" i="2"/>
  <c r="J38" i="2"/>
  <c r="J40" i="2"/>
  <c r="J37" i="2"/>
  <c r="J34" i="2"/>
  <c r="J33" i="2"/>
  <c r="V39" i="2"/>
  <c r="L44" i="2"/>
  <c r="V44" i="2"/>
  <c r="J44" i="2"/>
  <c r="P43" i="2"/>
  <c r="P40" i="2"/>
  <c r="P42" i="2"/>
  <c r="P41" i="2"/>
  <c r="P34" i="2"/>
  <c r="P38" i="2"/>
  <c r="P35" i="2"/>
  <c r="P45" i="2"/>
  <c r="P37" i="2"/>
  <c r="P33" i="2"/>
  <c r="J39" i="2"/>
  <c r="O47" i="2"/>
  <c r="U47" i="2"/>
  <c r="I47" i="2"/>
  <c r="K52" i="2"/>
  <c r="W52" i="2"/>
  <c r="Q52" i="2"/>
  <c r="K45" i="2"/>
  <c r="L39" i="2" s="1"/>
  <c r="Q45" i="2"/>
  <c r="R33" i="2" s="1"/>
  <c r="W45" i="2"/>
  <c r="X39" i="2" s="1"/>
  <c r="V36" i="2"/>
  <c r="Q36" i="2"/>
  <c r="R36" i="2" s="1"/>
  <c r="K36" i="2"/>
  <c r="L36" i="2" s="1"/>
  <c r="X36" i="2" l="1"/>
  <c r="X44" i="2"/>
  <c r="R44" i="2"/>
  <c r="I49" i="2"/>
  <c r="J47" i="2" s="1"/>
  <c r="O49" i="2"/>
  <c r="U49" i="2"/>
  <c r="W47" i="2"/>
  <c r="Q47" i="2"/>
  <c r="K47" i="2"/>
  <c r="X33" i="2"/>
  <c r="X43" i="2"/>
  <c r="X35" i="2"/>
  <c r="X40" i="2"/>
  <c r="X34" i="2"/>
  <c r="X37" i="2"/>
  <c r="X41" i="2"/>
  <c r="X45" i="2"/>
  <c r="X42" i="2"/>
  <c r="X38" i="2"/>
  <c r="R39" i="2"/>
  <c r="R42" i="2"/>
  <c r="R37" i="2"/>
  <c r="R35" i="2"/>
  <c r="R34" i="2"/>
  <c r="R38" i="2"/>
  <c r="R41" i="2"/>
  <c r="R40" i="2"/>
  <c r="R43" i="2"/>
  <c r="R45" i="2"/>
  <c r="L33" i="2"/>
  <c r="L41" i="2"/>
  <c r="L38" i="2"/>
  <c r="L42" i="2"/>
  <c r="L35" i="2"/>
  <c r="L40" i="2"/>
  <c r="L37" i="2"/>
  <c r="L34" i="2"/>
  <c r="L43" i="2"/>
  <c r="L45" i="2"/>
  <c r="W51" i="2"/>
  <c r="K51" i="2"/>
  <c r="Q51" i="2"/>
  <c r="I51" i="2" l="1"/>
  <c r="U51" i="2"/>
  <c r="O51" i="2"/>
  <c r="V48" i="2"/>
  <c r="V49" i="2"/>
  <c r="P48" i="2"/>
  <c r="P49" i="2"/>
  <c r="J48" i="2"/>
  <c r="J49" i="2"/>
  <c r="P47" i="2"/>
  <c r="V47" i="2"/>
  <c r="Q53" i="2"/>
  <c r="K53" i="2"/>
  <c r="L51" i="2" s="1"/>
  <c r="W53" i="2"/>
  <c r="X51" i="2" s="1"/>
  <c r="W49" i="2"/>
  <c r="K49" i="2"/>
  <c r="Q49" i="2"/>
  <c r="R53" i="2" l="1"/>
  <c r="R52" i="2"/>
  <c r="I53" i="2"/>
  <c r="O53" i="2"/>
  <c r="U53" i="2"/>
  <c r="X53" i="2"/>
  <c r="X52" i="2"/>
  <c r="R51" i="2"/>
  <c r="R47" i="2"/>
  <c r="R48" i="2"/>
  <c r="R49" i="2"/>
  <c r="L47" i="2"/>
  <c r="L48" i="2"/>
  <c r="L49" i="2"/>
  <c r="X47" i="2"/>
  <c r="X49" i="2"/>
  <c r="X48" i="2"/>
  <c r="L52" i="2"/>
  <c r="K58" i="2"/>
  <c r="L53" i="2"/>
  <c r="V53" i="2" l="1"/>
  <c r="V52" i="2"/>
  <c r="P53" i="2"/>
  <c r="P52" i="2"/>
  <c r="I58" i="2"/>
  <c r="J53" i="2"/>
  <c r="J52" i="2"/>
  <c r="V51" i="2"/>
  <c r="P51" i="2"/>
  <c r="J51" i="2"/>
</calcChain>
</file>

<file path=xl/sharedStrings.xml><?xml version="1.0" encoding="utf-8"?>
<sst xmlns="http://schemas.openxmlformats.org/spreadsheetml/2006/main" count="123" uniqueCount="35">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</sst>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#,##0_ ;[Red]\-#,##0\ "/>
    <numFmt numFmtId="167" formatCode="_ * #,##0.00%_ ;_*\ \(#,##0.0%\)_ ;_ * &quot;-&quot;??_ ;_ @_ "/>
    <numFmt numFmtId="169" formatCode="[Color43]0.00%;[Color3]\-0.00%"/>
    <numFmt numFmtId="170" formatCode="[Color51]0.0%;[Color3]\-0.0%"/>
    <numFmt numFmtId="171" formatCode="dd\ \בmmmm\ yyyy\ "/>
    <numFmt numFmtId="172" formatCode="dd\.mm\.yy"/>
    <numFmt numFmtId="173" formatCode="dd\.mm\.yyyy"/>
    <numFmt numFmtId="174" formatCode="[Color10]#,##0_);[Color30]#,##0_)"/>
    <numFmt numFmtId="175" formatCode="[Color10]\(#,##0\);[Color30]#,##0_)"/>
    <numFmt numFmtId="176" formatCode="[Color10]#,##0_);[Color30]\(#,##0\)"/>
    <numFmt numFmtId="177" formatCode="_(* #,##0_);_(* \(#,##0\);_(* &quot;-&quot;_);_(@_)"/>
    <numFmt numFmtId="178" formatCode="&quot;₪&quot;#,##0.00;[Red]&quot;₪&quot;\-#,##0.00"/>
    <numFmt numFmtId="179" formatCode="_-&quot;₪&quot;* #,##0_-;\-&quot;₪&quot;* #,##0_-;_-&quot;₪&quot;* &quot;-&quot;_-;_-@_-"/>
    <numFmt numFmtId="180" formatCode="_ [$€-2]\ * #,##0.00_ ;_ [$€-2]\ * \-#,##0.00_ ;_ [$€-2]\ * &quot;-&quot;??_ "/>
    <numFmt numFmtId="181" formatCode="mmmm\ yyyy"/>
    <numFmt numFmtId="182" formatCode="#,##0\ ;[Red]&quot;(&quot;#,##0&quot;) &quot;"/>
    <numFmt numFmtId="183" formatCode="#,##0\ ;&quot;(&quot;#,##0&quot;)&quot;"/>
  </numFmts>
  <fonts count="26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9" fontId="4" fillId="0" borderId="0">
      <alignment horizontal="right"/>
      <protection hidden="1"/>
    </xf>
    <xf numFmtId="170" fontId="4" fillId="0" borderId="0">
      <alignment horizontal="right"/>
      <protection hidden="1"/>
    </xf>
    <xf numFmtId="169" fontId="4" fillId="0" borderId="0">
      <alignment horizontal="right"/>
      <protection hidden="1"/>
    </xf>
    <xf numFmtId="0" fontId="3" fillId="0" borderId="0"/>
    <xf numFmtId="171" fontId="4" fillId="0" borderId="0">
      <alignment horizontal="right"/>
      <protection hidden="1"/>
    </xf>
    <xf numFmtId="172" fontId="4" fillId="0" borderId="0">
      <alignment horizontal="right"/>
      <protection locked="0"/>
    </xf>
    <xf numFmtId="173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4" fontId="4" fillId="0" borderId="0">
      <alignment horizontal="right"/>
      <protection hidden="1"/>
    </xf>
    <xf numFmtId="175" fontId="4" fillId="0" borderId="0">
      <alignment horizontal="right"/>
      <protection hidden="1"/>
    </xf>
    <xf numFmtId="174" fontId="4" fillId="0" borderId="0">
      <alignment horizontal="right"/>
      <protection hidden="1"/>
    </xf>
    <xf numFmtId="176" fontId="4" fillId="0" borderId="0">
      <alignment horizontal="right"/>
      <protection hidden="1"/>
    </xf>
    <xf numFmtId="176" fontId="4" fillId="0" borderId="0">
      <alignment horizontal="right"/>
      <protection locked="0"/>
    </xf>
    <xf numFmtId="37" fontId="4" fillId="0" borderId="0">
      <alignment horizontal="right"/>
      <protection hidden="1"/>
    </xf>
    <xf numFmtId="174" fontId="4" fillId="0" borderId="0">
      <alignment horizontal="right"/>
      <protection hidden="1"/>
    </xf>
    <xf numFmtId="174" fontId="4" fillId="0" borderId="0">
      <alignment horizontal="right"/>
      <protection hidden="1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81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1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0" fillId="3" borderId="13" xfId="2" applyFont="1" applyFill="1" applyBorder="1"/>
    <xf numFmtId="165" fontId="21" fillId="2" borderId="3" xfId="1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166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5" fontId="21" fillId="2" borderId="3" xfId="4" applyNumberFormat="1" applyFont="1" applyFill="1" applyBorder="1" applyAlignment="1">
      <alignment horizontal="right"/>
    </xf>
    <xf numFmtId="165" fontId="21" fillId="2" borderId="16" xfId="1" applyNumberFormat="1" applyFont="1" applyFill="1" applyBorder="1" applyAlignment="1">
      <alignment horizontal="right"/>
    </xf>
    <xf numFmtId="166" fontId="21" fillId="2" borderId="8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167" fontId="21" fillId="0" borderId="0" xfId="2" applyNumberFormat="1" applyFont="1"/>
    <xf numFmtId="0" fontId="20" fillId="3" borderId="8" xfId="2" applyFont="1" applyFill="1" applyBorder="1"/>
    <xf numFmtId="165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/>
    <xf numFmtId="165" fontId="21" fillId="0" borderId="0" xfId="2" applyNumberFormat="1" applyFont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2" fontId="14" fillId="2" borderId="8" xfId="0" applyNumberFormat="1" applyFont="1" applyFill="1" applyBorder="1" applyProtection="1">
      <protection hidden="1"/>
    </xf>
    <xf numFmtId="182" fontId="23" fillId="2" borderId="21" xfId="0" applyNumberFormat="1" applyFont="1" applyFill="1" applyBorder="1" applyProtection="1">
      <protection hidden="1"/>
    </xf>
    <xf numFmtId="182" fontId="14" fillId="2" borderId="2" xfId="0" applyNumberFormat="1" applyFont="1" applyFill="1" applyBorder="1" applyProtection="1">
      <protection hidden="1"/>
    </xf>
    <xf numFmtId="166" fontId="21" fillId="0" borderId="25" xfId="1" applyNumberFormat="1" applyFont="1" applyFill="1" applyBorder="1"/>
    <xf numFmtId="165" fontId="21" fillId="2" borderId="22" xfId="1" applyNumberFormat="1" applyFont="1" applyFill="1" applyBorder="1" applyAlignment="1">
      <alignment horizontal="right"/>
    </xf>
    <xf numFmtId="165" fontId="22" fillId="2" borderId="26" xfId="4" applyNumberFormat="1" applyFont="1" applyFill="1" applyBorder="1" applyAlignment="1">
      <alignment horizontal="right" vertical="center"/>
    </xf>
    <xf numFmtId="165" fontId="21" fillId="2" borderId="12" xfId="1" applyNumberFormat="1" applyFont="1" applyFill="1" applyBorder="1" applyAlignment="1">
      <alignment horizontal="right"/>
    </xf>
    <xf numFmtId="183" fontId="14" fillId="0" borderId="25" xfId="0" applyNumberFormat="1" applyFont="1" applyBorder="1" applyProtection="1">
      <protection hidden="1"/>
    </xf>
    <xf numFmtId="182" fontId="14" fillId="6" borderId="8" xfId="0" applyNumberFormat="1" applyFont="1" applyFill="1" applyBorder="1" applyProtection="1">
      <protection hidden="1"/>
    </xf>
    <xf numFmtId="165" fontId="21" fillId="6" borderId="16" xfId="1" applyNumberFormat="1" applyFont="1" applyFill="1" applyBorder="1" applyAlignment="1">
      <alignment horizontal="right"/>
    </xf>
    <xf numFmtId="166" fontId="21" fillId="6" borderId="5" xfId="1" applyNumberFormat="1" applyFont="1" applyFill="1" applyBorder="1" applyAlignment="1">
      <alignment horizontal="right"/>
    </xf>
    <xf numFmtId="165" fontId="21" fillId="6" borderId="14" xfId="1" applyNumberFormat="1" applyFont="1" applyFill="1" applyBorder="1" applyAlignment="1">
      <alignment horizontal="right"/>
    </xf>
    <xf numFmtId="182" fontId="14" fillId="6" borderId="2" xfId="0" applyNumberFormat="1" applyFont="1" applyFill="1" applyBorder="1" applyProtection="1">
      <protection hidden="1"/>
    </xf>
    <xf numFmtId="165" fontId="21" fillId="6" borderId="12" xfId="1" applyNumberFormat="1" applyFont="1" applyFill="1" applyBorder="1" applyAlignment="1">
      <alignment horizontal="right"/>
    </xf>
    <xf numFmtId="182" fontId="23" fillId="6" borderId="21" xfId="0" applyNumberFormat="1" applyFont="1" applyFill="1" applyBorder="1" applyProtection="1">
      <protection hidden="1"/>
    </xf>
    <xf numFmtId="165" fontId="22" fillId="6" borderId="26" xfId="4" applyNumberFormat="1" applyFont="1" applyFill="1" applyBorder="1" applyAlignment="1">
      <alignment horizontal="right" vertical="center"/>
    </xf>
    <xf numFmtId="166" fontId="21" fillId="6" borderId="25" xfId="1" applyNumberFormat="1" applyFont="1" applyFill="1" applyBorder="1"/>
    <xf numFmtId="167" fontId="21" fillId="6" borderId="0" xfId="2" applyNumberFormat="1" applyFont="1" applyFill="1"/>
    <xf numFmtId="165" fontId="21" fillId="6" borderId="6" xfId="1" applyNumberFormat="1" applyFont="1" applyFill="1" applyBorder="1" applyAlignment="1">
      <alignment horizontal="right"/>
    </xf>
    <xf numFmtId="165" fontId="21" fillId="6" borderId="3" xfId="1" applyNumberFormat="1" applyFont="1" applyFill="1" applyBorder="1" applyAlignment="1">
      <alignment horizontal="right"/>
    </xf>
    <xf numFmtId="165" fontId="21" fillId="6" borderId="22" xfId="1" applyNumberFormat="1" applyFont="1" applyFill="1" applyBorder="1" applyAlignment="1">
      <alignment horizontal="right"/>
    </xf>
    <xf numFmtId="183" fontId="14" fillId="6" borderId="25" xfId="0" applyNumberFormat="1" applyFont="1" applyFill="1" applyBorder="1" applyProtection="1">
      <protection hidden="1"/>
    </xf>
    <xf numFmtId="165" fontId="21" fillId="6" borderId="0" xfId="2" applyNumberFormat="1" applyFont="1" applyFill="1"/>
    <xf numFmtId="166" fontId="21" fillId="6" borderId="27" xfId="1" applyNumberFormat="1" applyFont="1" applyFill="1" applyBorder="1" applyAlignment="1">
      <alignment horizontal="right"/>
    </xf>
    <xf numFmtId="182" fontId="14" fillId="6" borderId="5" xfId="0" applyNumberFormat="1" applyFont="1" applyFill="1" applyBorder="1" applyProtection="1">
      <protection hidden="1"/>
    </xf>
    <xf numFmtId="182" fontId="14" fillId="0" borderId="0" xfId="0" applyNumberFormat="1" applyFont="1"/>
    <xf numFmtId="182" fontId="21" fillId="6" borderId="5" xfId="1" applyNumberFormat="1" applyFont="1" applyFill="1" applyBorder="1" applyAlignment="1">
      <alignment horizontal="right"/>
    </xf>
    <xf numFmtId="164" fontId="25" fillId="7" borderId="0" xfId="538" applyFont="1" applyFill="1"/>
    <xf numFmtId="3" fontId="14" fillId="0" borderId="0" xfId="0" applyNumberFormat="1" applyFont="1"/>
    <xf numFmtId="166" fontId="14" fillId="0" borderId="0" xfId="0" applyNumberFormat="1" applyFont="1"/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</cellXfs>
  <cellStyles count="539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38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8"/>
  <sheetViews>
    <sheetView showGridLines="0" rightToLeft="1" tabSelected="1" zoomScale="145" zoomScaleNormal="145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B4" sqref="AB4"/>
    </sheetView>
  </sheetViews>
  <sheetFormatPr defaultColWidth="9.140625" defaultRowHeight="15" x14ac:dyDescent="0.25"/>
  <cols>
    <col min="1" max="1" width="2" style="14" customWidth="1"/>
    <col min="2" max="2" width="23.28515625" style="14" customWidth="1"/>
    <col min="3" max="8" width="10.28515625" style="14" customWidth="1"/>
    <col min="9" max="26" width="10.28515625" style="14" hidden="1" customWidth="1"/>
    <col min="27" max="16384" width="9.140625" style="14"/>
  </cols>
  <sheetData>
    <row r="1" spans="1:32" ht="18.75" x14ac:dyDescent="0.3">
      <c r="B1" s="12" t="s">
        <v>30</v>
      </c>
    </row>
    <row r="2" spans="1:32" ht="18.75" x14ac:dyDescent="0.3">
      <c r="B2" s="13" t="s">
        <v>34</v>
      </c>
    </row>
    <row r="3" spans="1:32" ht="18.75" x14ac:dyDescent="0.3">
      <c r="B3" s="12" t="s">
        <v>31</v>
      </c>
      <c r="C3" s="74" t="s">
        <v>32</v>
      </c>
      <c r="D3" s="75"/>
      <c r="E3" s="75"/>
      <c r="F3" s="75"/>
      <c r="G3" s="75"/>
      <c r="H3" s="76"/>
      <c r="P3" s="14" t="e">
        <v>#REF!</v>
      </c>
    </row>
    <row r="4" spans="1:32" x14ac:dyDescent="0.25">
      <c r="A4" s="11"/>
      <c r="B4" s="11"/>
    </row>
    <row r="5" spans="1:32" x14ac:dyDescent="0.25">
      <c r="A5" s="26"/>
      <c r="B5" s="25" t="s">
        <v>29</v>
      </c>
      <c r="C5" s="77" t="s">
        <v>25</v>
      </c>
      <c r="D5" s="78"/>
      <c r="E5" s="78"/>
      <c r="F5" s="78"/>
      <c r="G5" s="78"/>
      <c r="H5" s="79"/>
      <c r="I5" s="77" t="s">
        <v>28</v>
      </c>
      <c r="J5" s="78"/>
      <c r="K5" s="78"/>
      <c r="L5" s="78"/>
      <c r="M5" s="78"/>
      <c r="N5" s="79"/>
      <c r="O5" s="77" t="s">
        <v>27</v>
      </c>
      <c r="P5" s="78"/>
      <c r="Q5" s="78"/>
      <c r="R5" s="78"/>
      <c r="S5" s="78"/>
      <c r="T5" s="79"/>
      <c r="U5" s="77" t="s">
        <v>26</v>
      </c>
      <c r="V5" s="78"/>
      <c r="W5" s="78"/>
      <c r="X5" s="78"/>
      <c r="Y5" s="78"/>
      <c r="Z5" s="79"/>
    </row>
    <row r="6" spans="1:32" ht="27.75" customHeight="1" x14ac:dyDescent="0.25">
      <c r="A6" s="26"/>
      <c r="B6" s="68">
        <v>2024</v>
      </c>
      <c r="C6" s="71" t="s">
        <v>21</v>
      </c>
      <c r="D6" s="72"/>
      <c r="E6" s="72" t="s">
        <v>20</v>
      </c>
      <c r="F6" s="72"/>
      <c r="G6" s="72" t="s">
        <v>19</v>
      </c>
      <c r="H6" s="73"/>
      <c r="I6" s="71" t="s">
        <v>21</v>
      </c>
      <c r="J6" s="72"/>
      <c r="K6" s="72" t="s">
        <v>20</v>
      </c>
      <c r="L6" s="72"/>
      <c r="M6" s="72" t="s">
        <v>19</v>
      </c>
      <c r="N6" s="73"/>
      <c r="O6" s="71" t="s">
        <v>21</v>
      </c>
      <c r="P6" s="72"/>
      <c r="Q6" s="72" t="s">
        <v>20</v>
      </c>
      <c r="R6" s="72"/>
      <c r="S6" s="72" t="s">
        <v>19</v>
      </c>
      <c r="T6" s="73"/>
      <c r="U6" s="71" t="s">
        <v>21</v>
      </c>
      <c r="V6" s="72"/>
      <c r="W6" s="72" t="s">
        <v>20</v>
      </c>
      <c r="X6" s="72"/>
      <c r="Y6" s="72" t="s">
        <v>19</v>
      </c>
      <c r="Z6" s="73"/>
    </row>
    <row r="7" spans="1:32" ht="21" customHeight="1" x14ac:dyDescent="0.25">
      <c r="A7" s="26"/>
      <c r="B7" s="69"/>
      <c r="C7" s="27" t="s">
        <v>18</v>
      </c>
      <c r="D7" s="28" t="s">
        <v>17</v>
      </c>
      <c r="E7" s="28" t="s">
        <v>18</v>
      </c>
      <c r="F7" s="28" t="s">
        <v>17</v>
      </c>
      <c r="G7" s="28" t="s">
        <v>18</v>
      </c>
      <c r="H7" s="29" t="s">
        <v>17</v>
      </c>
      <c r="I7" s="27" t="s">
        <v>18</v>
      </c>
      <c r="J7" s="28" t="s">
        <v>17</v>
      </c>
      <c r="K7" s="28" t="s">
        <v>18</v>
      </c>
      <c r="L7" s="28" t="s">
        <v>17</v>
      </c>
      <c r="M7" s="28"/>
      <c r="N7" s="29" t="s">
        <v>17</v>
      </c>
      <c r="O7" s="27" t="s">
        <v>18</v>
      </c>
      <c r="P7" s="28" t="s">
        <v>17</v>
      </c>
      <c r="Q7" s="28" t="s">
        <v>18</v>
      </c>
      <c r="R7" s="28" t="s">
        <v>17</v>
      </c>
      <c r="S7" s="28" t="s">
        <v>18</v>
      </c>
      <c r="T7" s="29" t="s">
        <v>17</v>
      </c>
      <c r="U7" s="27" t="s">
        <v>18</v>
      </c>
      <c r="V7" s="28" t="s">
        <v>17</v>
      </c>
      <c r="W7" s="28" t="s">
        <v>18</v>
      </c>
      <c r="X7" s="28" t="s">
        <v>17</v>
      </c>
      <c r="Y7" s="28" t="s">
        <v>18</v>
      </c>
      <c r="Z7" s="29" t="s">
        <v>17</v>
      </c>
    </row>
    <row r="8" spans="1:32" x14ac:dyDescent="0.25">
      <c r="A8" s="10"/>
      <c r="B8" s="22" t="s">
        <v>16</v>
      </c>
      <c r="C8" s="30">
        <v>-154</v>
      </c>
      <c r="D8" s="7">
        <v>-0.31237322515212984</v>
      </c>
      <c r="E8" s="30">
        <v>-154</v>
      </c>
      <c r="F8" s="7">
        <v>-0.50789459552381899</v>
      </c>
      <c r="G8" s="30">
        <v>37922</v>
      </c>
      <c r="H8" s="7">
        <v>0.37794632089857183</v>
      </c>
      <c r="I8" s="38"/>
      <c r="J8" s="39" t="e">
        <f>+I8/I$20</f>
        <v>#DIV/0!</v>
      </c>
      <c r="K8" s="38"/>
      <c r="L8" s="39" t="e">
        <f>+K8/K$20</f>
        <v>#DIV/0!</v>
      </c>
      <c r="M8" s="38"/>
      <c r="N8" s="39" t="e">
        <f>+M8/M$20</f>
        <v>#DIV/0!</v>
      </c>
      <c r="O8" s="8"/>
      <c r="P8" s="7" t="e">
        <f>+O8/O$20</f>
        <v>#DIV/0!</v>
      </c>
      <c r="Q8" s="30"/>
      <c r="R8" s="7" t="e">
        <f>+Q8/Q$20</f>
        <v>#DIV/0!</v>
      </c>
      <c r="S8" s="8"/>
      <c r="T8" s="6" t="e">
        <f>+S8/S$20</f>
        <v>#DIV/0!</v>
      </c>
      <c r="U8" s="38"/>
      <c r="V8" s="39" t="e">
        <f>+U8/U$20</f>
        <v>#DIV/0!</v>
      </c>
      <c r="W8" s="38"/>
      <c r="X8" s="39" t="e">
        <f>+W8/W$20</f>
        <v>#DIV/0!</v>
      </c>
      <c r="Y8" s="38"/>
      <c r="Z8" s="39" t="e">
        <f>+Y8/Y$20</f>
        <v>#DIV/0!</v>
      </c>
      <c r="AF8" s="58"/>
    </row>
    <row r="9" spans="1:32" x14ac:dyDescent="0.25">
      <c r="A9" s="10"/>
      <c r="B9" s="23" t="s">
        <v>15</v>
      </c>
      <c r="C9" s="4">
        <v>194.89205575</v>
      </c>
      <c r="D9" s="3">
        <v>0.39531857150101418</v>
      </c>
      <c r="E9" s="4">
        <v>152.36746389999999</v>
      </c>
      <c r="F9" s="3">
        <v>0.5025104639511726</v>
      </c>
      <c r="G9" s="4">
        <v>16511.688999999998</v>
      </c>
      <c r="H9" s="3">
        <v>0.16456231499845519</v>
      </c>
      <c r="I9" s="40"/>
      <c r="J9" s="41" t="e">
        <f t="shared" ref="J9:J19" si="0">+I9/I$20</f>
        <v>#DIV/0!</v>
      </c>
      <c r="K9" s="56"/>
      <c r="L9" s="41" t="e">
        <f t="shared" ref="L9:L19" si="1">+K9/K$20</f>
        <v>#DIV/0!</v>
      </c>
      <c r="M9" s="40"/>
      <c r="N9" s="41" t="e">
        <f t="shared" ref="N9:N19" si="2">+M9/M$20</f>
        <v>#DIV/0!</v>
      </c>
      <c r="O9" s="4"/>
      <c r="P9" s="3" t="e">
        <f t="shared" ref="P9:P19" si="3">+O9/O$20</f>
        <v>#DIV/0!</v>
      </c>
      <c r="Q9" s="4"/>
      <c r="R9" s="3" t="e">
        <f t="shared" ref="R9:R19" si="4">+Q9/Q$20</f>
        <v>#DIV/0!</v>
      </c>
      <c r="S9" s="4"/>
      <c r="T9" s="3" t="e">
        <f t="shared" ref="T9:T19" si="5">+S9/S$20</f>
        <v>#DIV/0!</v>
      </c>
      <c r="U9" s="40"/>
      <c r="V9" s="41" t="e">
        <f t="shared" ref="V9:V19" si="6">+U9/U$20</f>
        <v>#DIV/0!</v>
      </c>
      <c r="W9" s="56"/>
      <c r="X9" s="41" t="e">
        <f t="shared" ref="X9:X19" si="7">+W9/W$20</f>
        <v>#DIV/0!</v>
      </c>
      <c r="Y9" s="40"/>
      <c r="Z9" s="41" t="e">
        <f t="shared" ref="Z9:Z19" si="8">+Y9/Y$20</f>
        <v>#DIV/0!</v>
      </c>
    </row>
    <row r="10" spans="1:32" x14ac:dyDescent="0.25">
      <c r="A10" s="10"/>
      <c r="B10" s="23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40"/>
      <c r="J10" s="41" t="e">
        <f t="shared" si="0"/>
        <v>#DIV/0!</v>
      </c>
      <c r="K10" s="40"/>
      <c r="L10" s="41" t="e">
        <f t="shared" si="1"/>
        <v>#DIV/0!</v>
      </c>
      <c r="M10" s="40"/>
      <c r="N10" s="41" t="e">
        <f t="shared" si="2"/>
        <v>#DIV/0!</v>
      </c>
      <c r="O10" s="4"/>
      <c r="P10" s="3" t="e">
        <f t="shared" si="3"/>
        <v>#DIV/0!</v>
      </c>
      <c r="Q10" s="4"/>
      <c r="R10" s="3" t="e">
        <f t="shared" si="4"/>
        <v>#DIV/0!</v>
      </c>
      <c r="S10" s="4"/>
      <c r="T10" s="3" t="e">
        <f t="shared" si="5"/>
        <v>#DIV/0!</v>
      </c>
      <c r="U10" s="40"/>
      <c r="V10" s="41" t="e">
        <f t="shared" si="6"/>
        <v>#DIV/0!</v>
      </c>
      <c r="W10" s="40"/>
      <c r="X10" s="41" t="e">
        <f t="shared" si="7"/>
        <v>#DIV/0!</v>
      </c>
      <c r="Y10" s="40"/>
      <c r="Z10" s="41" t="e">
        <f t="shared" si="8"/>
        <v>#DIV/0!</v>
      </c>
    </row>
    <row r="11" spans="1:32" x14ac:dyDescent="0.25">
      <c r="A11" s="10"/>
      <c r="B11" s="23" t="s">
        <v>13</v>
      </c>
      <c r="C11" s="4">
        <v>285.10794425</v>
      </c>
      <c r="D11" s="3">
        <v>0.57831226014198789</v>
      </c>
      <c r="E11" s="4">
        <v>137.84505569999999</v>
      </c>
      <c r="F11" s="3">
        <v>0.45461531694616747</v>
      </c>
      <c r="G11" s="4">
        <v>24454.311000000002</v>
      </c>
      <c r="H11" s="3">
        <v>0.24372176764304296</v>
      </c>
      <c r="I11" s="56"/>
      <c r="J11" s="41" t="e">
        <f t="shared" si="0"/>
        <v>#DIV/0!</v>
      </c>
      <c r="K11" s="56"/>
      <c r="L11" s="41" t="e">
        <f t="shared" si="1"/>
        <v>#DIV/0!</v>
      </c>
      <c r="M11" s="40"/>
      <c r="N11" s="41" t="e">
        <f t="shared" si="2"/>
        <v>#DIV/0!</v>
      </c>
      <c r="O11" s="4"/>
      <c r="P11" s="3" t="e">
        <f t="shared" si="3"/>
        <v>#DIV/0!</v>
      </c>
      <c r="Q11" s="4"/>
      <c r="R11" s="3" t="e">
        <f t="shared" si="4"/>
        <v>#DIV/0!</v>
      </c>
      <c r="S11" s="4"/>
      <c r="T11" s="3" t="e">
        <f t="shared" si="5"/>
        <v>#DIV/0!</v>
      </c>
      <c r="U11" s="56"/>
      <c r="V11" s="41" t="e">
        <f t="shared" si="6"/>
        <v>#DIV/0!</v>
      </c>
      <c r="W11" s="56"/>
      <c r="X11" s="41" t="e">
        <f t="shared" si="7"/>
        <v>#DIV/0!</v>
      </c>
      <c r="Y11" s="40"/>
      <c r="Z11" s="41" t="e">
        <f t="shared" si="8"/>
        <v>#DIV/0!</v>
      </c>
    </row>
    <row r="12" spans="1:32" x14ac:dyDescent="0.25">
      <c r="A12" s="10"/>
      <c r="B12" s="23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40"/>
      <c r="J12" s="41" t="e">
        <f t="shared" si="0"/>
        <v>#DIV/0!</v>
      </c>
      <c r="K12" s="40"/>
      <c r="L12" s="41" t="e">
        <f t="shared" si="1"/>
        <v>#DIV/0!</v>
      </c>
      <c r="M12" s="40"/>
      <c r="N12" s="41" t="e">
        <f t="shared" si="2"/>
        <v>#DIV/0!</v>
      </c>
      <c r="O12" s="4"/>
      <c r="P12" s="3" t="e">
        <f t="shared" si="3"/>
        <v>#DIV/0!</v>
      </c>
      <c r="Q12" s="4"/>
      <c r="R12" s="3" t="e">
        <f t="shared" si="4"/>
        <v>#DIV/0!</v>
      </c>
      <c r="S12" s="4"/>
      <c r="T12" s="3" t="e">
        <f t="shared" si="5"/>
        <v>#DIV/0!</v>
      </c>
      <c r="U12" s="40"/>
      <c r="V12" s="41" t="e">
        <f t="shared" si="6"/>
        <v>#DIV/0!</v>
      </c>
      <c r="W12" s="40"/>
      <c r="X12" s="41" t="e">
        <f t="shared" si="7"/>
        <v>#DIV/0!</v>
      </c>
      <c r="Y12" s="40"/>
      <c r="Z12" s="41" t="e">
        <f t="shared" si="8"/>
        <v>#DIV/0!</v>
      </c>
    </row>
    <row r="13" spans="1:32" x14ac:dyDescent="0.25">
      <c r="A13" s="10"/>
      <c r="B13" s="23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40"/>
      <c r="J13" s="41" t="e">
        <f t="shared" si="0"/>
        <v>#DIV/0!</v>
      </c>
      <c r="K13" s="40"/>
      <c r="L13" s="41" t="e">
        <f t="shared" si="1"/>
        <v>#DIV/0!</v>
      </c>
      <c r="M13" s="40"/>
      <c r="N13" s="41" t="e">
        <f t="shared" si="2"/>
        <v>#DIV/0!</v>
      </c>
      <c r="O13" s="4"/>
      <c r="P13" s="3" t="e">
        <f t="shared" si="3"/>
        <v>#DIV/0!</v>
      </c>
      <c r="Q13" s="4"/>
      <c r="R13" s="3" t="e">
        <f t="shared" si="4"/>
        <v>#DIV/0!</v>
      </c>
      <c r="S13" s="4"/>
      <c r="T13" s="3" t="e">
        <f t="shared" si="5"/>
        <v>#DIV/0!</v>
      </c>
      <c r="U13" s="40"/>
      <c r="V13" s="41" t="e">
        <f t="shared" si="6"/>
        <v>#DIV/0!</v>
      </c>
      <c r="W13" s="40"/>
      <c r="X13" s="41" t="e">
        <f t="shared" si="7"/>
        <v>#DIV/0!</v>
      </c>
      <c r="Y13" s="40"/>
      <c r="Z13" s="41" t="e">
        <f t="shared" si="8"/>
        <v>#DIV/0!</v>
      </c>
    </row>
    <row r="14" spans="1:32" x14ac:dyDescent="0.25">
      <c r="A14" s="10"/>
      <c r="B14" s="23" t="s">
        <v>10</v>
      </c>
      <c r="C14" s="4">
        <v>86</v>
      </c>
      <c r="D14" s="3">
        <v>0.17444219066937119</v>
      </c>
      <c r="E14" s="4">
        <v>86</v>
      </c>
      <c r="F14" s="3">
        <v>0.28362944944836643</v>
      </c>
      <c r="G14" s="4">
        <v>920</v>
      </c>
      <c r="H14" s="3">
        <v>9.1691001325532959E-3</v>
      </c>
      <c r="I14" s="56"/>
      <c r="J14" s="41" t="e">
        <f t="shared" si="0"/>
        <v>#DIV/0!</v>
      </c>
      <c r="K14" s="56"/>
      <c r="L14" s="41" t="e">
        <f t="shared" si="1"/>
        <v>#DIV/0!</v>
      </c>
      <c r="M14" s="40"/>
      <c r="N14" s="41" t="e">
        <f t="shared" si="2"/>
        <v>#DIV/0!</v>
      </c>
      <c r="O14" s="4"/>
      <c r="P14" s="3" t="e">
        <f t="shared" si="3"/>
        <v>#DIV/0!</v>
      </c>
      <c r="Q14" s="4"/>
      <c r="R14" s="3" t="e">
        <f t="shared" si="4"/>
        <v>#DIV/0!</v>
      </c>
      <c r="S14" s="4"/>
      <c r="T14" s="3" t="e">
        <f t="shared" si="5"/>
        <v>#DIV/0!</v>
      </c>
      <c r="U14" s="56"/>
      <c r="V14" s="41" t="e">
        <f t="shared" si="6"/>
        <v>#DIV/0!</v>
      </c>
      <c r="W14" s="56"/>
      <c r="X14" s="41" t="e">
        <f t="shared" si="7"/>
        <v>#DIV/0!</v>
      </c>
      <c r="Y14" s="40"/>
      <c r="Z14" s="41" t="e">
        <f t="shared" si="8"/>
        <v>#DIV/0!</v>
      </c>
    </row>
    <row r="15" spans="1:32" x14ac:dyDescent="0.25">
      <c r="A15" s="10"/>
      <c r="B15" s="23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40"/>
      <c r="J15" s="41" t="e">
        <f t="shared" si="0"/>
        <v>#DIV/0!</v>
      </c>
      <c r="K15" s="40"/>
      <c r="L15" s="41" t="e">
        <f t="shared" si="1"/>
        <v>#DIV/0!</v>
      </c>
      <c r="M15" s="40"/>
      <c r="N15" s="41" t="e">
        <f t="shared" si="2"/>
        <v>#DIV/0!</v>
      </c>
      <c r="O15" s="4"/>
      <c r="P15" s="3" t="e">
        <f t="shared" si="3"/>
        <v>#DIV/0!</v>
      </c>
      <c r="Q15" s="4"/>
      <c r="R15" s="3" t="e">
        <f t="shared" si="4"/>
        <v>#DIV/0!</v>
      </c>
      <c r="S15" s="4"/>
      <c r="T15" s="3" t="e">
        <f t="shared" si="5"/>
        <v>#DIV/0!</v>
      </c>
      <c r="U15" s="40"/>
      <c r="V15" s="41" t="e">
        <f t="shared" si="6"/>
        <v>#DIV/0!</v>
      </c>
      <c r="W15" s="40"/>
      <c r="X15" s="41" t="e">
        <f t="shared" si="7"/>
        <v>#DIV/0!</v>
      </c>
      <c r="Y15" s="40"/>
      <c r="Z15" s="41" t="e">
        <f t="shared" si="8"/>
        <v>#DIV/0!</v>
      </c>
    </row>
    <row r="16" spans="1:32" x14ac:dyDescent="0.25">
      <c r="A16" s="10"/>
      <c r="B16" s="23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40"/>
      <c r="J16" s="41" t="e">
        <f t="shared" si="0"/>
        <v>#DIV/0!</v>
      </c>
      <c r="K16" s="40"/>
      <c r="L16" s="41" t="e">
        <f t="shared" si="1"/>
        <v>#DIV/0!</v>
      </c>
      <c r="M16" s="40"/>
      <c r="N16" s="41" t="e">
        <f t="shared" si="2"/>
        <v>#DIV/0!</v>
      </c>
      <c r="O16" s="4"/>
      <c r="P16" s="3" t="e">
        <f t="shared" si="3"/>
        <v>#DIV/0!</v>
      </c>
      <c r="Q16" s="4"/>
      <c r="R16" s="3" t="e">
        <f t="shared" si="4"/>
        <v>#DIV/0!</v>
      </c>
      <c r="S16" s="4"/>
      <c r="T16" s="3" t="e">
        <f t="shared" si="5"/>
        <v>#DIV/0!</v>
      </c>
      <c r="U16" s="40"/>
      <c r="V16" s="41" t="e">
        <f t="shared" si="6"/>
        <v>#DIV/0!</v>
      </c>
      <c r="W16" s="40"/>
      <c r="X16" s="41" t="e">
        <f t="shared" si="7"/>
        <v>#DIV/0!</v>
      </c>
      <c r="Y16" s="40"/>
      <c r="Z16" s="41" t="e">
        <f t="shared" si="8"/>
        <v>#DIV/0!</v>
      </c>
    </row>
    <row r="17" spans="1:33" x14ac:dyDescent="0.25">
      <c r="A17" s="10"/>
      <c r="B17" s="23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40"/>
      <c r="J17" s="41" t="e">
        <f t="shared" si="0"/>
        <v>#DIV/0!</v>
      </c>
      <c r="K17" s="40"/>
      <c r="L17" s="41" t="e">
        <f t="shared" si="1"/>
        <v>#DIV/0!</v>
      </c>
      <c r="M17" s="40"/>
      <c r="N17" s="41" t="e">
        <f t="shared" si="2"/>
        <v>#DIV/0!</v>
      </c>
      <c r="O17" s="4"/>
      <c r="P17" s="3" t="e">
        <f t="shared" si="3"/>
        <v>#DIV/0!</v>
      </c>
      <c r="Q17" s="4"/>
      <c r="R17" s="3" t="e">
        <f t="shared" si="4"/>
        <v>#DIV/0!</v>
      </c>
      <c r="S17" s="4"/>
      <c r="T17" s="3" t="e">
        <f t="shared" si="5"/>
        <v>#DIV/0!</v>
      </c>
      <c r="U17" s="40"/>
      <c r="V17" s="41" t="e">
        <f t="shared" si="6"/>
        <v>#DIV/0!</v>
      </c>
      <c r="W17" s="40"/>
      <c r="X17" s="41" t="e">
        <f t="shared" si="7"/>
        <v>#DIV/0!</v>
      </c>
      <c r="Y17" s="40"/>
      <c r="Z17" s="41" t="e">
        <f t="shared" si="8"/>
        <v>#DIV/0!</v>
      </c>
    </row>
    <row r="18" spans="1:33" x14ac:dyDescent="0.25">
      <c r="A18" s="10"/>
      <c r="B18" s="23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40"/>
      <c r="J18" s="41" t="e">
        <f t="shared" si="0"/>
        <v>#DIV/0!</v>
      </c>
      <c r="K18" s="40"/>
      <c r="L18" s="41" t="e">
        <f t="shared" si="1"/>
        <v>#DIV/0!</v>
      </c>
      <c r="M18" s="40"/>
      <c r="N18" s="41" t="e">
        <f t="shared" si="2"/>
        <v>#DIV/0!</v>
      </c>
      <c r="O18" s="4"/>
      <c r="P18" s="3" t="e">
        <f t="shared" si="3"/>
        <v>#DIV/0!</v>
      </c>
      <c r="Q18" s="4"/>
      <c r="R18" s="3" t="e">
        <f t="shared" si="4"/>
        <v>#DIV/0!</v>
      </c>
      <c r="S18" s="4"/>
      <c r="T18" s="3" t="e">
        <f t="shared" si="5"/>
        <v>#DIV/0!</v>
      </c>
      <c r="U18" s="40"/>
      <c r="V18" s="41" t="e">
        <f t="shared" si="6"/>
        <v>#DIV/0!</v>
      </c>
      <c r="W18" s="40"/>
      <c r="X18" s="41" t="e">
        <f t="shared" si="7"/>
        <v>#DIV/0!</v>
      </c>
      <c r="Y18" s="40"/>
      <c r="Z18" s="41" t="e">
        <f t="shared" si="8"/>
        <v>#DIV/0!</v>
      </c>
    </row>
    <row r="19" spans="1:33" x14ac:dyDescent="0.25">
      <c r="A19" s="10"/>
      <c r="B19" s="23" t="s">
        <v>5</v>
      </c>
      <c r="C19" s="32">
        <v>81</v>
      </c>
      <c r="D19" s="36">
        <v>0.1643002028397566</v>
      </c>
      <c r="E19" s="32">
        <v>81</v>
      </c>
      <c r="F19" s="36">
        <v>0.26713936517811254</v>
      </c>
      <c r="G19" s="32">
        <v>20529</v>
      </c>
      <c r="H19" s="36">
        <v>0.20460049632737673</v>
      </c>
      <c r="I19" s="42"/>
      <c r="J19" s="43" t="e">
        <f t="shared" si="0"/>
        <v>#DIV/0!</v>
      </c>
      <c r="K19" s="42"/>
      <c r="L19" s="43" t="e">
        <f t="shared" si="1"/>
        <v>#DIV/0!</v>
      </c>
      <c r="M19" s="42"/>
      <c r="N19" s="43" t="e">
        <f t="shared" si="2"/>
        <v>#DIV/0!</v>
      </c>
      <c r="O19" s="32"/>
      <c r="P19" s="36" t="e">
        <f t="shared" si="3"/>
        <v>#DIV/0!</v>
      </c>
      <c r="Q19" s="32"/>
      <c r="R19" s="36" t="e">
        <f t="shared" si="4"/>
        <v>#DIV/0!</v>
      </c>
      <c r="S19" s="32"/>
      <c r="T19" s="36" t="e">
        <f t="shared" si="5"/>
        <v>#DIV/0!</v>
      </c>
      <c r="U19" s="42"/>
      <c r="V19" s="43" t="e">
        <f t="shared" si="6"/>
        <v>#DIV/0!</v>
      </c>
      <c r="W19" s="42"/>
      <c r="X19" s="43" t="e">
        <f t="shared" si="7"/>
        <v>#DIV/0!</v>
      </c>
      <c r="Y19" s="42"/>
      <c r="Z19" s="43" t="e">
        <f t="shared" si="8"/>
        <v>#DIV/0!</v>
      </c>
    </row>
    <row r="20" spans="1:33" x14ac:dyDescent="0.25">
      <c r="A20" s="10"/>
      <c r="B20" s="24" t="s">
        <v>0</v>
      </c>
      <c r="C20" s="31">
        <v>493</v>
      </c>
      <c r="D20" s="35">
        <v>1</v>
      </c>
      <c r="E20" s="31">
        <v>303.21251959999995</v>
      </c>
      <c r="F20" s="35">
        <v>1</v>
      </c>
      <c r="G20" s="31">
        <v>100337</v>
      </c>
      <c r="H20" s="35">
        <v>1</v>
      </c>
      <c r="I20" s="44">
        <f>SUM(I8:I19)</f>
        <v>0</v>
      </c>
      <c r="J20" s="45" t="e">
        <f>+I20/I$20</f>
        <v>#DIV/0!</v>
      </c>
      <c r="K20" s="44">
        <f>SUM(K8:K19)</f>
        <v>0</v>
      </c>
      <c r="L20" s="45" t="e">
        <f>+K20/K$20</f>
        <v>#DIV/0!</v>
      </c>
      <c r="M20" s="44">
        <f>SUM(M8:M19)</f>
        <v>0</v>
      </c>
      <c r="N20" s="45" t="e">
        <f>+M20/M$20</f>
        <v>#DIV/0!</v>
      </c>
      <c r="O20" s="31">
        <f>SUM(O8:O19)</f>
        <v>0</v>
      </c>
      <c r="P20" s="35" t="e">
        <f>+O20/O$20</f>
        <v>#DIV/0!</v>
      </c>
      <c r="Q20" s="31">
        <f>SUM(Q8:Q19)</f>
        <v>0</v>
      </c>
      <c r="R20" s="35" t="e">
        <f>+Q20/Q$20</f>
        <v>#DIV/0!</v>
      </c>
      <c r="S20" s="31">
        <f>SUM(S8:S19)</f>
        <v>0</v>
      </c>
      <c r="T20" s="35" t="e">
        <f>+S20/S$20</f>
        <v>#DIV/0!</v>
      </c>
      <c r="U20" s="44">
        <f>SUM(U8:U19)</f>
        <v>0</v>
      </c>
      <c r="V20" s="45" t="e">
        <f>+U20/U$20</f>
        <v>#DIV/0!</v>
      </c>
      <c r="W20" s="44">
        <f>SUM(W8:W19)</f>
        <v>0</v>
      </c>
      <c r="X20" s="45" t="e">
        <f>+W20/W$20</f>
        <v>#DIV/0!</v>
      </c>
      <c r="Y20" s="44">
        <f>SUM(Y8:Y19)</f>
        <v>0</v>
      </c>
      <c r="Z20" s="45" t="e">
        <f>+Y20/Y$20</f>
        <v>#DIV/0!</v>
      </c>
    </row>
    <row r="21" spans="1:33" x14ac:dyDescent="0.25">
      <c r="A21" s="26"/>
      <c r="B21" s="26"/>
      <c r="C21" s="33"/>
      <c r="D21" s="15"/>
      <c r="E21" s="33"/>
      <c r="F21" s="15"/>
      <c r="G21" s="33"/>
      <c r="H21" s="15"/>
      <c r="I21" s="46"/>
      <c r="J21" s="47"/>
      <c r="K21" s="46"/>
      <c r="L21" s="47"/>
      <c r="M21" s="46"/>
      <c r="N21" s="47"/>
      <c r="O21" s="33"/>
      <c r="P21" s="15"/>
      <c r="Q21" s="33"/>
      <c r="R21" s="15"/>
      <c r="S21" s="33"/>
      <c r="T21" s="15"/>
      <c r="U21" s="46"/>
      <c r="V21" s="47"/>
      <c r="W21" s="46"/>
      <c r="X21" s="47"/>
      <c r="Y21" s="46"/>
      <c r="Z21" s="47"/>
    </row>
    <row r="22" spans="1:33" x14ac:dyDescent="0.25">
      <c r="A22" s="26"/>
      <c r="B22" s="22" t="s">
        <v>4</v>
      </c>
      <c r="C22" s="30">
        <v>-125</v>
      </c>
      <c r="D22" s="17">
        <v>-0.25354969574036512</v>
      </c>
      <c r="E22" s="30">
        <v>-125.38218270000004</v>
      </c>
      <c r="F22" s="17">
        <v>-0.4135125517422733</v>
      </c>
      <c r="G22" s="30">
        <v>51050.847170000001</v>
      </c>
      <c r="H22" s="17">
        <v>0.50879383647109244</v>
      </c>
      <c r="I22" s="38"/>
      <c r="J22" s="48" t="e">
        <f>+I22/I$24</f>
        <v>#DIV/0!</v>
      </c>
      <c r="K22" s="38"/>
      <c r="L22" s="48" t="e">
        <f>+K22/K$24</f>
        <v>#DIV/0!</v>
      </c>
      <c r="M22" s="38"/>
      <c r="N22" s="48" t="e">
        <f>+M22/M$24</f>
        <v>#DIV/0!</v>
      </c>
      <c r="O22" s="30"/>
      <c r="P22" s="17" t="e">
        <f>+O22/O$24</f>
        <v>#DIV/0!</v>
      </c>
      <c r="Q22" s="30"/>
      <c r="R22" s="17" t="e">
        <f>+Q22/Q$24</f>
        <v>#DIV/0!</v>
      </c>
      <c r="S22" s="30"/>
      <c r="T22" s="17" t="e">
        <f>+S22/S$24</f>
        <v>#DIV/0!</v>
      </c>
      <c r="U22" s="38"/>
      <c r="V22" s="48" t="e">
        <f>+U22/U$24</f>
        <v>#DIV/0!</v>
      </c>
      <c r="W22" s="38"/>
      <c r="X22" s="48" t="e">
        <f>+W22/W$24</f>
        <v>#DIV/0!</v>
      </c>
      <c r="Y22" s="38"/>
      <c r="Z22" s="48" t="e">
        <f>+Y22/Y$24</f>
        <v>#DIV/0!</v>
      </c>
    </row>
    <row r="23" spans="1:33" x14ac:dyDescent="0.25">
      <c r="A23" s="26"/>
      <c r="B23" s="23" t="s">
        <v>3</v>
      </c>
      <c r="C23" s="32">
        <v>618</v>
      </c>
      <c r="D23" s="2">
        <v>1.2535496957403651</v>
      </c>
      <c r="E23" s="32">
        <v>428.59470229999999</v>
      </c>
      <c r="F23" s="2">
        <v>1.4135125517422733</v>
      </c>
      <c r="G23" s="32">
        <v>49286.152829999999</v>
      </c>
      <c r="H23" s="2">
        <v>0.49120616352890756</v>
      </c>
      <c r="I23" s="42"/>
      <c r="J23" s="49" t="e">
        <f>+I23/I$24</f>
        <v>#DIV/0!</v>
      </c>
      <c r="K23" s="42"/>
      <c r="L23" s="49" t="e">
        <f>+K23/K$24</f>
        <v>#DIV/0!</v>
      </c>
      <c r="M23" s="42"/>
      <c r="N23" s="49" t="e">
        <f>+M23/M$24</f>
        <v>#DIV/0!</v>
      </c>
      <c r="O23" s="32"/>
      <c r="P23" s="2" t="e">
        <f>+O23/O$24</f>
        <v>#DIV/0!</v>
      </c>
      <c r="Q23" s="32"/>
      <c r="R23" s="2" t="e">
        <f>+Q23/Q$24</f>
        <v>#DIV/0!</v>
      </c>
      <c r="S23" s="32"/>
      <c r="T23" s="2" t="e">
        <f>+S23/S$24</f>
        <v>#DIV/0!</v>
      </c>
      <c r="U23" s="42"/>
      <c r="V23" s="49" t="e">
        <f>+U23/U$24</f>
        <v>#DIV/0!</v>
      </c>
      <c r="W23" s="42"/>
      <c r="X23" s="49" t="e">
        <f>+W23/W$24</f>
        <v>#DIV/0!</v>
      </c>
      <c r="Y23" s="42"/>
      <c r="Z23" s="49" t="e">
        <f>+Y23/Y$24</f>
        <v>#DIV/0!</v>
      </c>
      <c r="AC23" s="59"/>
      <c r="AG23" s="58"/>
    </row>
    <row r="24" spans="1:33" x14ac:dyDescent="0.25">
      <c r="A24" s="26"/>
      <c r="B24" s="24" t="s">
        <v>0</v>
      </c>
      <c r="C24" s="31">
        <v>493</v>
      </c>
      <c r="D24" s="34">
        <v>1</v>
      </c>
      <c r="E24" s="31">
        <v>303.21251959999995</v>
      </c>
      <c r="F24" s="34">
        <v>1</v>
      </c>
      <c r="G24" s="31">
        <v>100337</v>
      </c>
      <c r="H24" s="34">
        <v>1</v>
      </c>
      <c r="I24" s="44">
        <f>SUM(I22:I23)</f>
        <v>0</v>
      </c>
      <c r="J24" s="50" t="e">
        <f>+I24/I$24</f>
        <v>#DIV/0!</v>
      </c>
      <c r="K24" s="44">
        <f>SUM(K22:K23)</f>
        <v>0</v>
      </c>
      <c r="L24" s="50" t="e">
        <f>+K24/K$24</f>
        <v>#DIV/0!</v>
      </c>
      <c r="M24" s="44">
        <f>SUM(M22:M23)</f>
        <v>0</v>
      </c>
      <c r="N24" s="50" t="e">
        <f>+M24/M$24</f>
        <v>#DIV/0!</v>
      </c>
      <c r="O24" s="31">
        <f>SUM(O22:O23)</f>
        <v>0</v>
      </c>
      <c r="P24" s="34" t="e">
        <f>+O24/O$24</f>
        <v>#DIV/0!</v>
      </c>
      <c r="Q24" s="31">
        <f>SUM(Q22:Q23)</f>
        <v>0</v>
      </c>
      <c r="R24" s="34" t="e">
        <f>+Q24/Q$24</f>
        <v>#DIV/0!</v>
      </c>
      <c r="S24" s="31">
        <f>SUM(S22:S23)</f>
        <v>0</v>
      </c>
      <c r="T24" s="34" t="e">
        <f>+S24/S$24</f>
        <v>#DIV/0!</v>
      </c>
      <c r="U24" s="44">
        <f>SUM(U22:U23)</f>
        <v>0</v>
      </c>
      <c r="V24" s="50" t="e">
        <f>+U24/U$24</f>
        <v>#DIV/0!</v>
      </c>
      <c r="W24" s="44">
        <f>SUM(W22:W23)</f>
        <v>0</v>
      </c>
      <c r="X24" s="50" t="e">
        <f>+W24/W$24</f>
        <v>#DIV/0!</v>
      </c>
      <c r="Y24" s="44">
        <f>SUM(Y22:Y23)</f>
        <v>0</v>
      </c>
      <c r="Z24" s="50" t="e">
        <f>+Y24/Y$24</f>
        <v>#DIV/0!</v>
      </c>
    </row>
    <row r="25" spans="1:33" x14ac:dyDescent="0.25">
      <c r="A25" s="26"/>
      <c r="B25" s="20"/>
      <c r="C25" s="37"/>
      <c r="D25" s="21"/>
      <c r="E25" s="37"/>
      <c r="F25" s="21"/>
      <c r="G25" s="37"/>
      <c r="H25" s="21"/>
      <c r="I25" s="51"/>
      <c r="J25" s="52"/>
      <c r="K25" s="51"/>
      <c r="L25" s="52"/>
      <c r="M25" s="51"/>
      <c r="N25" s="52"/>
      <c r="O25" s="37"/>
      <c r="P25" s="21"/>
      <c r="Q25" s="37"/>
      <c r="R25" s="21"/>
      <c r="S25" s="37"/>
      <c r="T25" s="21"/>
      <c r="U25" s="51"/>
      <c r="V25" s="52"/>
      <c r="W25" s="51"/>
      <c r="X25" s="52"/>
      <c r="Y25" s="51"/>
      <c r="Z25" s="52"/>
    </row>
    <row r="26" spans="1:33" x14ac:dyDescent="0.25">
      <c r="A26" s="26"/>
      <c r="B26" s="22" t="s">
        <v>2</v>
      </c>
      <c r="C26" s="30">
        <v>412</v>
      </c>
      <c r="D26" s="17">
        <v>0.83569979716024345</v>
      </c>
      <c r="E26" s="30">
        <v>222.21251959999995</v>
      </c>
      <c r="F26" s="17">
        <v>0.73286063482188746</v>
      </c>
      <c r="G26" s="30">
        <v>79808</v>
      </c>
      <c r="H26" s="17">
        <v>0.79539950367262324</v>
      </c>
      <c r="I26" s="38">
        <f>I24-I27</f>
        <v>0</v>
      </c>
      <c r="J26" s="48" t="e">
        <f>+I26/I$28</f>
        <v>#DIV/0!</v>
      </c>
      <c r="K26" s="38">
        <f>K20-K27</f>
        <v>0</v>
      </c>
      <c r="L26" s="48" t="e">
        <f>+K26/K$28</f>
        <v>#DIV/0!</v>
      </c>
      <c r="M26" s="38">
        <f>M20-M27</f>
        <v>0</v>
      </c>
      <c r="N26" s="48" t="e">
        <f>+M26/M$28</f>
        <v>#DIV/0!</v>
      </c>
      <c r="O26" s="30">
        <f>O24-O27</f>
        <v>0</v>
      </c>
      <c r="P26" s="17" t="e">
        <f>+O26/O$28</f>
        <v>#DIV/0!</v>
      </c>
      <c r="Q26" s="30">
        <f>Q20-Q27</f>
        <v>0</v>
      </c>
      <c r="R26" s="17" t="e">
        <f>+Q26/Q$28</f>
        <v>#DIV/0!</v>
      </c>
      <c r="S26" s="30">
        <f>S20-S27</f>
        <v>0</v>
      </c>
      <c r="T26" s="17" t="e">
        <f>+S26/S$28</f>
        <v>#DIV/0!</v>
      </c>
      <c r="U26" s="38">
        <f>U24-U27</f>
        <v>0</v>
      </c>
      <c r="V26" s="48" t="e">
        <f>+U26/U$28</f>
        <v>#DIV/0!</v>
      </c>
      <c r="W26" s="38">
        <f>W20-W27</f>
        <v>0</v>
      </c>
      <c r="X26" s="48" t="e">
        <f>+W26/W$28</f>
        <v>#DIV/0!</v>
      </c>
      <c r="Y26" s="38">
        <f>Y20-Y27</f>
        <v>0</v>
      </c>
      <c r="Z26" s="48" t="e">
        <f>+Y26/Y$28</f>
        <v>#DIV/0!</v>
      </c>
    </row>
    <row r="27" spans="1:33" x14ac:dyDescent="0.25">
      <c r="A27" s="26"/>
      <c r="B27" s="23" t="s">
        <v>1</v>
      </c>
      <c r="C27" s="32">
        <v>81</v>
      </c>
      <c r="D27" s="2">
        <v>0.1643002028397566</v>
      </c>
      <c r="E27" s="32">
        <v>81</v>
      </c>
      <c r="F27" s="2">
        <v>0.26713936517811254</v>
      </c>
      <c r="G27" s="32">
        <v>20529</v>
      </c>
      <c r="H27" s="2">
        <v>0.20460049632737673</v>
      </c>
      <c r="I27" s="42">
        <f>I19</f>
        <v>0</v>
      </c>
      <c r="J27" s="49" t="e">
        <f>+I27/I$28</f>
        <v>#DIV/0!</v>
      </c>
      <c r="K27" s="42">
        <f>K19</f>
        <v>0</v>
      </c>
      <c r="L27" s="49" t="e">
        <f>+K27/K$28</f>
        <v>#DIV/0!</v>
      </c>
      <c r="M27" s="42">
        <f>+M19</f>
        <v>0</v>
      </c>
      <c r="N27" s="49" t="e">
        <f>+M27/M$28</f>
        <v>#DIV/0!</v>
      </c>
      <c r="O27" s="32">
        <f>O19</f>
        <v>0</v>
      </c>
      <c r="P27" s="2" t="e">
        <f>+O27/O$28</f>
        <v>#DIV/0!</v>
      </c>
      <c r="Q27" s="32">
        <f>Q19</f>
        <v>0</v>
      </c>
      <c r="R27" s="2" t="e">
        <f>+Q27/Q$28</f>
        <v>#DIV/0!</v>
      </c>
      <c r="S27" s="32">
        <f>+S19</f>
        <v>0</v>
      </c>
      <c r="T27" s="2" t="e">
        <f>+S27/S$28</f>
        <v>#DIV/0!</v>
      </c>
      <c r="U27" s="42">
        <f>U19</f>
        <v>0</v>
      </c>
      <c r="V27" s="49" t="e">
        <f>+U27/U$28</f>
        <v>#DIV/0!</v>
      </c>
      <c r="W27" s="42">
        <f>W19</f>
        <v>0</v>
      </c>
      <c r="X27" s="49" t="e">
        <f>+W27/W$28</f>
        <v>#DIV/0!</v>
      </c>
      <c r="Y27" s="42">
        <f>+Y19</f>
        <v>0</v>
      </c>
      <c r="Z27" s="49" t="e">
        <f>+Y27/Y$28</f>
        <v>#DIV/0!</v>
      </c>
    </row>
    <row r="28" spans="1:33" x14ac:dyDescent="0.25">
      <c r="A28" s="26"/>
      <c r="B28" s="24" t="s">
        <v>0</v>
      </c>
      <c r="C28" s="31">
        <v>493</v>
      </c>
      <c r="D28" s="34">
        <v>1</v>
      </c>
      <c r="E28" s="31">
        <v>303.21251959999995</v>
      </c>
      <c r="F28" s="34">
        <v>1</v>
      </c>
      <c r="G28" s="31">
        <v>100337</v>
      </c>
      <c r="H28" s="34">
        <v>1</v>
      </c>
      <c r="I28" s="44">
        <f>SUM(I26:I27)</f>
        <v>0</v>
      </c>
      <c r="J28" s="50" t="e">
        <f>+I28/I$28</f>
        <v>#DIV/0!</v>
      </c>
      <c r="K28" s="44">
        <f>SUM(K26:K27)</f>
        <v>0</v>
      </c>
      <c r="L28" s="50" t="e">
        <f>+K28/K$28</f>
        <v>#DIV/0!</v>
      </c>
      <c r="M28" s="44">
        <f>SUM(M26:M27)</f>
        <v>0</v>
      </c>
      <c r="N28" s="50" t="e">
        <f>+M28/M$28</f>
        <v>#DIV/0!</v>
      </c>
      <c r="O28" s="31">
        <f>SUM(O26:O27)</f>
        <v>0</v>
      </c>
      <c r="P28" s="34" t="e">
        <f>+O28/O$28</f>
        <v>#DIV/0!</v>
      </c>
      <c r="Q28" s="31">
        <f>SUM(Q26:Q27)</f>
        <v>0</v>
      </c>
      <c r="R28" s="34" t="e">
        <f>+Q28/Q$28</f>
        <v>#DIV/0!</v>
      </c>
      <c r="S28" s="31">
        <f>SUM(S26:S27)</f>
        <v>0</v>
      </c>
      <c r="T28" s="34" t="e">
        <f>+S28/S$28</f>
        <v>#DIV/0!</v>
      </c>
      <c r="U28" s="44">
        <f>SUM(U26:U27)</f>
        <v>0</v>
      </c>
      <c r="V28" s="50" t="e">
        <f>+U28/U$28</f>
        <v>#DIV/0!</v>
      </c>
      <c r="W28" s="44">
        <f>SUM(W26:W27)</f>
        <v>0</v>
      </c>
      <c r="X28" s="50" t="e">
        <f>+W28/W$28</f>
        <v>#DIV/0!</v>
      </c>
      <c r="Y28" s="44">
        <f>SUM(Y26:Y27)</f>
        <v>0</v>
      </c>
      <c r="Z28" s="50" t="e">
        <f>+Y28/Y$28</f>
        <v>#DIV/0!</v>
      </c>
    </row>
    <row r="30" spans="1:33" x14ac:dyDescent="0.25">
      <c r="B30" s="25" t="s">
        <v>33</v>
      </c>
      <c r="C30" s="70" t="s">
        <v>25</v>
      </c>
      <c r="D30" s="61"/>
      <c r="E30" s="61"/>
      <c r="F30" s="61"/>
      <c r="G30" s="61"/>
      <c r="H30" s="62"/>
      <c r="I30" s="60" t="s">
        <v>24</v>
      </c>
      <c r="J30" s="61"/>
      <c r="K30" s="61"/>
      <c r="L30" s="61"/>
      <c r="M30" s="61"/>
      <c r="N30" s="62"/>
      <c r="O30" s="60" t="s">
        <v>23</v>
      </c>
      <c r="P30" s="61"/>
      <c r="Q30" s="61"/>
      <c r="R30" s="61"/>
      <c r="S30" s="61"/>
      <c r="T30" s="62"/>
      <c r="U30" s="60" t="s">
        <v>22</v>
      </c>
      <c r="V30" s="61"/>
      <c r="W30" s="61"/>
      <c r="X30" s="61"/>
      <c r="Y30" s="61"/>
      <c r="Z30" s="62"/>
    </row>
    <row r="31" spans="1:33" ht="24.75" customHeight="1" x14ac:dyDescent="0.25">
      <c r="B31" s="68">
        <v>2024</v>
      </c>
      <c r="C31" s="63" t="s">
        <v>21</v>
      </c>
      <c r="D31" s="64"/>
      <c r="E31" s="65" t="s">
        <v>20</v>
      </c>
      <c r="F31" s="65"/>
      <c r="G31" s="65" t="s">
        <v>19</v>
      </c>
      <c r="H31" s="66"/>
      <c r="I31" s="67" t="s">
        <v>21</v>
      </c>
      <c r="J31" s="65"/>
      <c r="K31" s="65" t="s">
        <v>20</v>
      </c>
      <c r="L31" s="65"/>
      <c r="M31" s="65" t="s">
        <v>19</v>
      </c>
      <c r="N31" s="66"/>
      <c r="O31" s="67" t="s">
        <v>21</v>
      </c>
      <c r="P31" s="65"/>
      <c r="Q31" s="65" t="s">
        <v>20</v>
      </c>
      <c r="R31" s="65"/>
      <c r="S31" s="65" t="s">
        <v>19</v>
      </c>
      <c r="T31" s="66"/>
      <c r="U31" s="67" t="s">
        <v>21</v>
      </c>
      <c r="V31" s="65"/>
      <c r="W31" s="65" t="s">
        <v>20</v>
      </c>
      <c r="X31" s="65"/>
      <c r="Y31" s="65" t="s">
        <v>19</v>
      </c>
      <c r="Z31" s="66"/>
    </row>
    <row r="32" spans="1:33" x14ac:dyDescent="0.25">
      <c r="B32" s="69"/>
      <c r="C32" s="27" t="s">
        <v>18</v>
      </c>
      <c r="D32" s="28" t="s">
        <v>17</v>
      </c>
      <c r="E32" s="28" t="s">
        <v>18</v>
      </c>
      <c r="F32" s="28" t="s">
        <v>17</v>
      </c>
      <c r="G32" s="28" t="s">
        <v>18</v>
      </c>
      <c r="H32" s="29" t="s">
        <v>17</v>
      </c>
      <c r="I32" s="27" t="s">
        <v>18</v>
      </c>
      <c r="J32" s="28" t="s">
        <v>17</v>
      </c>
      <c r="K32" s="28" t="s">
        <v>18</v>
      </c>
      <c r="L32" s="28" t="s">
        <v>17</v>
      </c>
      <c r="M32" s="28" t="s">
        <v>18</v>
      </c>
      <c r="N32" s="29" t="s">
        <v>17</v>
      </c>
      <c r="O32" s="27" t="s">
        <v>18</v>
      </c>
      <c r="P32" s="28" t="s">
        <v>17</v>
      </c>
      <c r="Q32" s="28" t="s">
        <v>18</v>
      </c>
      <c r="R32" s="28" t="s">
        <v>17</v>
      </c>
      <c r="S32" s="28" t="s">
        <v>18</v>
      </c>
      <c r="T32" s="29" t="s">
        <v>17</v>
      </c>
      <c r="U32" s="27" t="s">
        <v>18</v>
      </c>
      <c r="V32" s="28" t="s">
        <v>17</v>
      </c>
      <c r="W32" s="28" t="s">
        <v>18</v>
      </c>
      <c r="X32" s="28" t="s">
        <v>17</v>
      </c>
      <c r="Y32" s="28" t="s">
        <v>18</v>
      </c>
      <c r="Z32" s="29" t="s">
        <v>17</v>
      </c>
    </row>
    <row r="33" spans="2:28" x14ac:dyDescent="0.25">
      <c r="B33" s="9" t="s">
        <v>16</v>
      </c>
      <c r="C33" s="30">
        <v>-154</v>
      </c>
      <c r="D33" s="7">
        <v>-0.31237322515212984</v>
      </c>
      <c r="E33" s="30">
        <v>-154</v>
      </c>
      <c r="F33" s="7">
        <v>-0.50789459552381899</v>
      </c>
      <c r="G33" s="30">
        <v>37922</v>
      </c>
      <c r="H33" s="7">
        <v>0.37794632089857183</v>
      </c>
      <c r="I33" s="38">
        <f>C8+I8</f>
        <v>-154</v>
      </c>
      <c r="J33" s="39">
        <f>+I33/I$45</f>
        <v>-0.31237322515212984</v>
      </c>
      <c r="K33" s="38">
        <f t="shared" ref="K33:K45" si="9">E8+K8</f>
        <v>-154</v>
      </c>
      <c r="L33" s="39">
        <f>+K33/K$45</f>
        <v>-0.50789459552381899</v>
      </c>
      <c r="M33" s="38">
        <f>M8</f>
        <v>0</v>
      </c>
      <c r="N33" s="39" t="e">
        <f>+M33/M$45</f>
        <v>#DIV/0!</v>
      </c>
      <c r="O33" s="38">
        <f>I8+O8+C8</f>
        <v>-154</v>
      </c>
      <c r="P33" s="39">
        <f>+O33/O$45</f>
        <v>-0.31237322515212984</v>
      </c>
      <c r="Q33" s="38">
        <f>K8+Q8+E8</f>
        <v>-154</v>
      </c>
      <c r="R33" s="39">
        <f>+Q33/Q$45</f>
        <v>-0.50789459552381899</v>
      </c>
      <c r="S33" s="38">
        <f>S8</f>
        <v>0</v>
      </c>
      <c r="T33" s="39" t="e">
        <f>+S33/S$45</f>
        <v>#DIV/0!</v>
      </c>
      <c r="U33" s="38">
        <f>O8+U8+I8+C8</f>
        <v>-154</v>
      </c>
      <c r="V33" s="39">
        <f>+U33/U$45</f>
        <v>-0.31237322515212984</v>
      </c>
      <c r="W33" s="38">
        <f t="shared" ref="W33:W53" si="10">Q8+W8+K8+E8</f>
        <v>-154</v>
      </c>
      <c r="X33" s="39">
        <f>+W33/W$45</f>
        <v>-0.50789459552381899</v>
      </c>
      <c r="Y33" s="38">
        <f>Y8</f>
        <v>0</v>
      </c>
      <c r="Z33" s="39" t="e">
        <f>+Y33/Y$45</f>
        <v>#DIV/0!</v>
      </c>
      <c r="AB33" s="55"/>
    </row>
    <row r="34" spans="2:28" x14ac:dyDescent="0.25">
      <c r="B34" s="5" t="s">
        <v>15</v>
      </c>
      <c r="C34" s="4">
        <v>194.89205575</v>
      </c>
      <c r="D34" s="3">
        <v>0.39531857150101418</v>
      </c>
      <c r="E34" s="4">
        <v>152.36746389999999</v>
      </c>
      <c r="F34" s="3">
        <v>0.5025104639511726</v>
      </c>
      <c r="G34" s="4">
        <v>16511.688999999998</v>
      </c>
      <c r="H34" s="3">
        <v>0.16456231499845519</v>
      </c>
      <c r="I34" s="40">
        <f t="shared" ref="I34:I45" si="11">C9+I9</f>
        <v>194.89205575</v>
      </c>
      <c r="J34" s="41">
        <f t="shared" ref="J34:J44" si="12">+I34/I$45</f>
        <v>0.39531857150101418</v>
      </c>
      <c r="K34" s="40">
        <f t="shared" si="9"/>
        <v>152.36746389999999</v>
      </c>
      <c r="L34" s="41">
        <f t="shared" ref="L34:L44" si="13">+K34/K$45</f>
        <v>0.5025104639511726</v>
      </c>
      <c r="M34" s="40">
        <f t="shared" ref="M34:M44" si="14">M9</f>
        <v>0</v>
      </c>
      <c r="N34" s="41" t="e">
        <f t="shared" ref="N34:N44" si="15">+M34/M$45</f>
        <v>#DIV/0!</v>
      </c>
      <c r="O34" s="40">
        <f t="shared" ref="O34:O53" si="16">I9+O9+C9</f>
        <v>194.89205575</v>
      </c>
      <c r="P34" s="41">
        <f t="shared" ref="P34:P44" si="17">+O34/O$45</f>
        <v>0.39531857150101418</v>
      </c>
      <c r="Q34" s="54">
        <f t="shared" ref="Q34:Q45" si="18">K9+Q9+E9</f>
        <v>152.36746389999999</v>
      </c>
      <c r="R34" s="41">
        <f t="shared" ref="R34:R44" si="19">+Q34/Q$45</f>
        <v>0.5025104639511726</v>
      </c>
      <c r="S34" s="40">
        <f t="shared" ref="S34:S44" si="20">S9</f>
        <v>0</v>
      </c>
      <c r="T34" s="41" t="e">
        <f t="shared" ref="T34:T44" si="21">+S34/S$45</f>
        <v>#DIV/0!</v>
      </c>
      <c r="U34" s="40">
        <f t="shared" ref="U34:U44" si="22">O9+U9+I9+C9</f>
        <v>194.89205575</v>
      </c>
      <c r="V34" s="41">
        <f t="shared" ref="V34:V44" si="23">+U34/U$45</f>
        <v>0.39531857150101418</v>
      </c>
      <c r="W34" s="40">
        <f t="shared" si="10"/>
        <v>152.36746389999999</v>
      </c>
      <c r="X34" s="41">
        <f t="shared" ref="X34:X44" si="24">+W34/W$45</f>
        <v>0.5025104639511726</v>
      </c>
      <c r="Y34" s="40">
        <f t="shared" ref="Y34:Y44" si="25">Y9</f>
        <v>0</v>
      </c>
      <c r="Z34" s="41" t="e">
        <f t="shared" ref="Z34:Z44" si="26">+Y34/Y$45</f>
        <v>#DIV/0!</v>
      </c>
      <c r="AB34" s="55"/>
    </row>
    <row r="35" spans="2:28" x14ac:dyDescent="0.25">
      <c r="B35" s="5" t="s">
        <v>14</v>
      </c>
      <c r="C35" s="4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40">
        <f t="shared" si="11"/>
        <v>0</v>
      </c>
      <c r="J35" s="41">
        <f t="shared" si="12"/>
        <v>0</v>
      </c>
      <c r="K35" s="40">
        <f t="shared" si="9"/>
        <v>0</v>
      </c>
      <c r="L35" s="41">
        <f t="shared" si="13"/>
        <v>0</v>
      </c>
      <c r="M35" s="40">
        <f t="shared" si="14"/>
        <v>0</v>
      </c>
      <c r="N35" s="41" t="e">
        <f t="shared" si="15"/>
        <v>#DIV/0!</v>
      </c>
      <c r="O35" s="53">
        <f t="shared" si="16"/>
        <v>0</v>
      </c>
      <c r="P35" s="41">
        <f t="shared" si="17"/>
        <v>0</v>
      </c>
      <c r="Q35" s="40">
        <f t="shared" si="18"/>
        <v>0</v>
      </c>
      <c r="R35" s="41">
        <f t="shared" si="19"/>
        <v>0</v>
      </c>
      <c r="S35" s="40">
        <f t="shared" si="20"/>
        <v>0</v>
      </c>
      <c r="T35" s="41" t="e">
        <f t="shared" si="21"/>
        <v>#DIV/0!</v>
      </c>
      <c r="U35" s="40">
        <f t="shared" si="22"/>
        <v>0</v>
      </c>
      <c r="V35" s="41">
        <f t="shared" si="23"/>
        <v>0</v>
      </c>
      <c r="W35" s="40">
        <f t="shared" si="10"/>
        <v>0</v>
      </c>
      <c r="X35" s="41">
        <f t="shared" si="24"/>
        <v>0</v>
      </c>
      <c r="Y35" s="40">
        <f t="shared" si="25"/>
        <v>0</v>
      </c>
      <c r="Z35" s="41" t="e">
        <f t="shared" si="26"/>
        <v>#DIV/0!</v>
      </c>
    </row>
    <row r="36" spans="2:28" x14ac:dyDescent="0.25">
      <c r="B36" s="5" t="s">
        <v>13</v>
      </c>
      <c r="C36" s="4">
        <v>285.10794425</v>
      </c>
      <c r="D36" s="3">
        <v>0.57831226014198789</v>
      </c>
      <c r="E36" s="4">
        <v>137.84505569999999</v>
      </c>
      <c r="F36" s="3">
        <v>0.45461531694616747</v>
      </c>
      <c r="G36" s="4">
        <v>24454.311000000002</v>
      </c>
      <c r="H36" s="3">
        <v>0.24372176764304296</v>
      </c>
      <c r="I36" s="40">
        <f t="shared" si="11"/>
        <v>285.10794425</v>
      </c>
      <c r="J36" s="41">
        <f t="shared" si="12"/>
        <v>0.57831226014198789</v>
      </c>
      <c r="K36" s="40">
        <f t="shared" si="9"/>
        <v>137.84505569999999</v>
      </c>
      <c r="L36" s="41">
        <f t="shared" si="13"/>
        <v>0.45461531694616747</v>
      </c>
      <c r="M36" s="40">
        <f t="shared" si="14"/>
        <v>0</v>
      </c>
      <c r="N36" s="41" t="e">
        <f t="shared" si="15"/>
        <v>#DIV/0!</v>
      </c>
      <c r="O36" s="54">
        <f t="shared" si="16"/>
        <v>285.10794425</v>
      </c>
      <c r="P36" s="41">
        <f t="shared" si="17"/>
        <v>0.57831226014198789</v>
      </c>
      <c r="Q36" s="54">
        <f t="shared" si="18"/>
        <v>137.84505569999999</v>
      </c>
      <c r="R36" s="41">
        <f t="shared" si="19"/>
        <v>0.45461531694616747</v>
      </c>
      <c r="S36" s="40">
        <f t="shared" si="20"/>
        <v>0</v>
      </c>
      <c r="T36" s="41" t="e">
        <f t="shared" si="21"/>
        <v>#DIV/0!</v>
      </c>
      <c r="U36" s="40">
        <f t="shared" si="22"/>
        <v>285.10794425</v>
      </c>
      <c r="V36" s="41">
        <f t="shared" si="23"/>
        <v>0.57831226014198789</v>
      </c>
      <c r="W36" s="40" t="e">
        <v>#REF!</v>
      </c>
      <c r="X36" s="41" t="e">
        <f t="shared" si="24"/>
        <v>#REF!</v>
      </c>
      <c r="Y36" s="40">
        <f t="shared" si="25"/>
        <v>0</v>
      </c>
      <c r="Z36" s="41" t="e">
        <f t="shared" si="26"/>
        <v>#DIV/0!</v>
      </c>
      <c r="AB36" s="55"/>
    </row>
    <row r="37" spans="2:28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40">
        <f t="shared" si="11"/>
        <v>0</v>
      </c>
      <c r="J37" s="41">
        <f t="shared" si="12"/>
        <v>0</v>
      </c>
      <c r="K37" s="40">
        <f t="shared" si="9"/>
        <v>0</v>
      </c>
      <c r="L37" s="41">
        <f t="shared" si="13"/>
        <v>0</v>
      </c>
      <c r="M37" s="40">
        <f t="shared" si="14"/>
        <v>0</v>
      </c>
      <c r="N37" s="41" t="e">
        <f t="shared" si="15"/>
        <v>#DIV/0!</v>
      </c>
      <c r="O37" s="40">
        <f t="shared" si="16"/>
        <v>0</v>
      </c>
      <c r="P37" s="41">
        <f t="shared" si="17"/>
        <v>0</v>
      </c>
      <c r="Q37" s="40">
        <f t="shared" si="18"/>
        <v>0</v>
      </c>
      <c r="R37" s="41">
        <f t="shared" si="19"/>
        <v>0</v>
      </c>
      <c r="S37" s="40">
        <f t="shared" si="20"/>
        <v>0</v>
      </c>
      <c r="T37" s="41" t="e">
        <f t="shared" si="21"/>
        <v>#DIV/0!</v>
      </c>
      <c r="U37" s="40">
        <f t="shared" si="22"/>
        <v>0</v>
      </c>
      <c r="V37" s="41">
        <f t="shared" si="23"/>
        <v>0</v>
      </c>
      <c r="W37" s="40">
        <f t="shared" si="10"/>
        <v>0</v>
      </c>
      <c r="X37" s="41">
        <f t="shared" si="24"/>
        <v>0</v>
      </c>
      <c r="Y37" s="40">
        <f t="shared" si="25"/>
        <v>0</v>
      </c>
      <c r="Z37" s="41" t="e">
        <f t="shared" si="26"/>
        <v>#DIV/0!</v>
      </c>
    </row>
    <row r="38" spans="2:28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40">
        <f t="shared" si="11"/>
        <v>0</v>
      </c>
      <c r="J38" s="41">
        <f t="shared" si="12"/>
        <v>0</v>
      </c>
      <c r="K38" s="40">
        <f t="shared" si="9"/>
        <v>0</v>
      </c>
      <c r="L38" s="41">
        <f t="shared" si="13"/>
        <v>0</v>
      </c>
      <c r="M38" s="40">
        <f t="shared" si="14"/>
        <v>0</v>
      </c>
      <c r="N38" s="41" t="e">
        <f t="shared" si="15"/>
        <v>#DIV/0!</v>
      </c>
      <c r="O38" s="40">
        <f t="shared" si="16"/>
        <v>0</v>
      </c>
      <c r="P38" s="41">
        <f t="shared" si="17"/>
        <v>0</v>
      </c>
      <c r="Q38" s="40">
        <f t="shared" si="18"/>
        <v>0</v>
      </c>
      <c r="R38" s="41">
        <f t="shared" si="19"/>
        <v>0</v>
      </c>
      <c r="S38" s="40">
        <f t="shared" si="20"/>
        <v>0</v>
      </c>
      <c r="T38" s="41" t="e">
        <f t="shared" si="21"/>
        <v>#DIV/0!</v>
      </c>
      <c r="U38" s="40">
        <f t="shared" si="22"/>
        <v>0</v>
      </c>
      <c r="V38" s="41">
        <f t="shared" si="23"/>
        <v>0</v>
      </c>
      <c r="W38" s="40">
        <f t="shared" si="10"/>
        <v>0</v>
      </c>
      <c r="X38" s="41">
        <f t="shared" si="24"/>
        <v>0</v>
      </c>
      <c r="Y38" s="40">
        <f t="shared" si="25"/>
        <v>0</v>
      </c>
      <c r="Z38" s="41" t="e">
        <f t="shared" si="26"/>
        <v>#DIV/0!</v>
      </c>
    </row>
    <row r="39" spans="2:28" x14ac:dyDescent="0.25">
      <c r="B39" s="5" t="s">
        <v>10</v>
      </c>
      <c r="C39" s="4">
        <v>86</v>
      </c>
      <c r="D39" s="3">
        <v>0.17444219066937119</v>
      </c>
      <c r="E39" s="4">
        <v>86</v>
      </c>
      <c r="F39" s="3">
        <v>0.28362944944836643</v>
      </c>
      <c r="G39" s="4">
        <v>920</v>
      </c>
      <c r="H39" s="3">
        <v>9.1691001325532959E-3</v>
      </c>
      <c r="I39" s="40">
        <f t="shared" si="11"/>
        <v>86</v>
      </c>
      <c r="J39" s="41">
        <f t="shared" si="12"/>
        <v>0.17444219066937119</v>
      </c>
      <c r="K39" s="40">
        <f t="shared" si="9"/>
        <v>86</v>
      </c>
      <c r="L39" s="41">
        <f t="shared" si="13"/>
        <v>0.28362944944836643</v>
      </c>
      <c r="M39" s="40">
        <f t="shared" si="14"/>
        <v>0</v>
      </c>
      <c r="N39" s="41" t="e">
        <f t="shared" si="15"/>
        <v>#DIV/0!</v>
      </c>
      <c r="O39" s="40">
        <f t="shared" si="16"/>
        <v>86</v>
      </c>
      <c r="P39" s="41">
        <f t="shared" si="17"/>
        <v>0.17444219066937119</v>
      </c>
      <c r="Q39" s="40">
        <f t="shared" si="18"/>
        <v>86</v>
      </c>
      <c r="R39" s="41">
        <f t="shared" si="19"/>
        <v>0.28362944944836643</v>
      </c>
      <c r="S39" s="40">
        <f t="shared" si="20"/>
        <v>0</v>
      </c>
      <c r="T39" s="41" t="e">
        <f t="shared" si="21"/>
        <v>#DIV/0!</v>
      </c>
      <c r="U39" s="40">
        <f t="shared" si="22"/>
        <v>86</v>
      </c>
      <c r="V39" s="41">
        <f t="shared" si="23"/>
        <v>0.17444219066937119</v>
      </c>
      <c r="W39" s="40">
        <f t="shared" si="10"/>
        <v>86</v>
      </c>
      <c r="X39" s="41">
        <f t="shared" si="24"/>
        <v>0.28362944944836643</v>
      </c>
      <c r="Y39" s="40">
        <f t="shared" si="25"/>
        <v>0</v>
      </c>
      <c r="Z39" s="41" t="e">
        <f t="shared" si="26"/>
        <v>#DIV/0!</v>
      </c>
    </row>
    <row r="40" spans="2:28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40">
        <f t="shared" si="11"/>
        <v>0</v>
      </c>
      <c r="J40" s="41">
        <f t="shared" si="12"/>
        <v>0</v>
      </c>
      <c r="K40" s="40">
        <f t="shared" si="9"/>
        <v>0</v>
      </c>
      <c r="L40" s="41">
        <f t="shared" si="13"/>
        <v>0</v>
      </c>
      <c r="M40" s="40">
        <f t="shared" si="14"/>
        <v>0</v>
      </c>
      <c r="N40" s="41" t="e">
        <f t="shared" si="15"/>
        <v>#DIV/0!</v>
      </c>
      <c r="O40" s="40">
        <f t="shared" si="16"/>
        <v>0</v>
      </c>
      <c r="P40" s="41">
        <f t="shared" si="17"/>
        <v>0</v>
      </c>
      <c r="Q40" s="40">
        <f t="shared" si="18"/>
        <v>0</v>
      </c>
      <c r="R40" s="41">
        <f t="shared" si="19"/>
        <v>0</v>
      </c>
      <c r="S40" s="40">
        <f t="shared" si="20"/>
        <v>0</v>
      </c>
      <c r="T40" s="41" t="e">
        <f t="shared" si="21"/>
        <v>#DIV/0!</v>
      </c>
      <c r="U40" s="40">
        <f t="shared" si="22"/>
        <v>0</v>
      </c>
      <c r="V40" s="41">
        <f t="shared" si="23"/>
        <v>0</v>
      </c>
      <c r="W40" s="40">
        <f t="shared" si="10"/>
        <v>0</v>
      </c>
      <c r="X40" s="41">
        <f t="shared" si="24"/>
        <v>0</v>
      </c>
      <c r="Y40" s="40">
        <f t="shared" si="25"/>
        <v>0</v>
      </c>
      <c r="Z40" s="41" t="e">
        <f t="shared" si="26"/>
        <v>#DIV/0!</v>
      </c>
    </row>
    <row r="41" spans="2:28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40">
        <f t="shared" si="11"/>
        <v>0</v>
      </c>
      <c r="J41" s="41">
        <f t="shared" si="12"/>
        <v>0</v>
      </c>
      <c r="K41" s="40">
        <f t="shared" si="9"/>
        <v>0</v>
      </c>
      <c r="L41" s="41">
        <f t="shared" si="13"/>
        <v>0</v>
      </c>
      <c r="M41" s="40">
        <f t="shared" si="14"/>
        <v>0</v>
      </c>
      <c r="N41" s="41" t="e">
        <f t="shared" si="15"/>
        <v>#DIV/0!</v>
      </c>
      <c r="O41" s="40">
        <f t="shared" si="16"/>
        <v>0</v>
      </c>
      <c r="P41" s="41">
        <f t="shared" si="17"/>
        <v>0</v>
      </c>
      <c r="Q41" s="40">
        <f t="shared" si="18"/>
        <v>0</v>
      </c>
      <c r="R41" s="41">
        <f t="shared" si="19"/>
        <v>0</v>
      </c>
      <c r="S41" s="40">
        <f t="shared" si="20"/>
        <v>0</v>
      </c>
      <c r="T41" s="41" t="e">
        <f t="shared" si="21"/>
        <v>#DIV/0!</v>
      </c>
      <c r="U41" s="40">
        <f t="shared" si="22"/>
        <v>0</v>
      </c>
      <c r="V41" s="41">
        <f t="shared" si="23"/>
        <v>0</v>
      </c>
      <c r="W41" s="40">
        <f t="shared" si="10"/>
        <v>0</v>
      </c>
      <c r="X41" s="41">
        <f t="shared" si="24"/>
        <v>0</v>
      </c>
      <c r="Y41" s="40">
        <f t="shared" si="25"/>
        <v>0</v>
      </c>
      <c r="Z41" s="41" t="e">
        <f t="shared" si="26"/>
        <v>#DIV/0!</v>
      </c>
    </row>
    <row r="42" spans="2:28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40">
        <f t="shared" si="11"/>
        <v>0</v>
      </c>
      <c r="J42" s="41">
        <f t="shared" si="12"/>
        <v>0</v>
      </c>
      <c r="K42" s="40">
        <f t="shared" si="9"/>
        <v>0</v>
      </c>
      <c r="L42" s="41">
        <f t="shared" si="13"/>
        <v>0</v>
      </c>
      <c r="M42" s="40">
        <f t="shared" si="14"/>
        <v>0</v>
      </c>
      <c r="N42" s="41" t="e">
        <f t="shared" si="15"/>
        <v>#DIV/0!</v>
      </c>
      <c r="O42" s="40">
        <f t="shared" si="16"/>
        <v>0</v>
      </c>
      <c r="P42" s="41">
        <f t="shared" si="17"/>
        <v>0</v>
      </c>
      <c r="Q42" s="40">
        <f t="shared" si="18"/>
        <v>0</v>
      </c>
      <c r="R42" s="41">
        <f t="shared" si="19"/>
        <v>0</v>
      </c>
      <c r="S42" s="40">
        <f t="shared" si="20"/>
        <v>0</v>
      </c>
      <c r="T42" s="41" t="e">
        <f t="shared" si="21"/>
        <v>#DIV/0!</v>
      </c>
      <c r="U42" s="40">
        <f t="shared" si="22"/>
        <v>0</v>
      </c>
      <c r="V42" s="41">
        <f t="shared" si="23"/>
        <v>0</v>
      </c>
      <c r="W42" s="40">
        <f t="shared" si="10"/>
        <v>0</v>
      </c>
      <c r="X42" s="41">
        <f t="shared" si="24"/>
        <v>0</v>
      </c>
      <c r="Y42" s="40">
        <f t="shared" si="25"/>
        <v>0</v>
      </c>
      <c r="Z42" s="41" t="e">
        <f t="shared" si="26"/>
        <v>#DIV/0!</v>
      </c>
    </row>
    <row r="43" spans="2:28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40">
        <f t="shared" si="11"/>
        <v>0</v>
      </c>
      <c r="J43" s="41">
        <f t="shared" si="12"/>
        <v>0</v>
      </c>
      <c r="K43" s="40">
        <f t="shared" si="9"/>
        <v>0</v>
      </c>
      <c r="L43" s="41">
        <f t="shared" si="13"/>
        <v>0</v>
      </c>
      <c r="M43" s="40">
        <f t="shared" si="14"/>
        <v>0</v>
      </c>
      <c r="N43" s="41" t="e">
        <f t="shared" si="15"/>
        <v>#DIV/0!</v>
      </c>
      <c r="O43" s="40">
        <f t="shared" si="16"/>
        <v>0</v>
      </c>
      <c r="P43" s="41">
        <f t="shared" si="17"/>
        <v>0</v>
      </c>
      <c r="Q43" s="40">
        <f t="shared" si="18"/>
        <v>0</v>
      </c>
      <c r="R43" s="41">
        <f t="shared" si="19"/>
        <v>0</v>
      </c>
      <c r="S43" s="40">
        <f t="shared" si="20"/>
        <v>0</v>
      </c>
      <c r="T43" s="41" t="e">
        <f t="shared" si="21"/>
        <v>#DIV/0!</v>
      </c>
      <c r="U43" s="40">
        <f t="shared" si="22"/>
        <v>0</v>
      </c>
      <c r="V43" s="41">
        <f t="shared" si="23"/>
        <v>0</v>
      </c>
      <c r="W43" s="40">
        <f t="shared" si="10"/>
        <v>0</v>
      </c>
      <c r="X43" s="41">
        <f t="shared" si="24"/>
        <v>0</v>
      </c>
      <c r="Y43" s="40">
        <f t="shared" si="25"/>
        <v>0</v>
      </c>
      <c r="Z43" s="41" t="e">
        <f t="shared" si="26"/>
        <v>#DIV/0!</v>
      </c>
    </row>
    <row r="44" spans="2:28" x14ac:dyDescent="0.25">
      <c r="B44" s="5" t="s">
        <v>5</v>
      </c>
      <c r="C44" s="32">
        <v>81</v>
      </c>
      <c r="D44" s="36">
        <v>0.1643002028397566</v>
      </c>
      <c r="E44" s="32">
        <v>81</v>
      </c>
      <c r="F44" s="36">
        <v>0.26713936517811254</v>
      </c>
      <c r="G44" s="32">
        <v>20529</v>
      </c>
      <c r="H44" s="36">
        <v>0.20460049632737673</v>
      </c>
      <c r="I44" s="42">
        <f t="shared" si="11"/>
        <v>81</v>
      </c>
      <c r="J44" s="43">
        <f t="shared" si="12"/>
        <v>0.1643002028397566</v>
      </c>
      <c r="K44" s="42">
        <f t="shared" si="9"/>
        <v>81</v>
      </c>
      <c r="L44" s="43">
        <f t="shared" si="13"/>
        <v>0.26713936517811254</v>
      </c>
      <c r="M44" s="42">
        <f t="shared" si="14"/>
        <v>0</v>
      </c>
      <c r="N44" s="43" t="e">
        <f t="shared" si="15"/>
        <v>#DIV/0!</v>
      </c>
      <c r="O44" s="42">
        <f t="shared" si="16"/>
        <v>81</v>
      </c>
      <c r="P44" s="43">
        <f t="shared" si="17"/>
        <v>0.1643002028397566</v>
      </c>
      <c r="Q44" s="42">
        <f t="shared" si="18"/>
        <v>81</v>
      </c>
      <c r="R44" s="43">
        <f t="shared" si="19"/>
        <v>0.26713936517811254</v>
      </c>
      <c r="S44" s="42">
        <f t="shared" si="20"/>
        <v>0</v>
      </c>
      <c r="T44" s="43" t="e">
        <f t="shared" si="21"/>
        <v>#DIV/0!</v>
      </c>
      <c r="U44" s="42">
        <f t="shared" si="22"/>
        <v>81</v>
      </c>
      <c r="V44" s="43">
        <f t="shared" si="23"/>
        <v>0.1643002028397566</v>
      </c>
      <c r="W44" s="42">
        <f t="shared" si="10"/>
        <v>81</v>
      </c>
      <c r="X44" s="43">
        <f t="shared" si="24"/>
        <v>0.26713936517811254</v>
      </c>
      <c r="Y44" s="42">
        <f t="shared" si="25"/>
        <v>0</v>
      </c>
      <c r="Z44" s="43" t="e">
        <f t="shared" si="26"/>
        <v>#DIV/0!</v>
      </c>
    </row>
    <row r="45" spans="2:28" x14ac:dyDescent="0.25">
      <c r="B45" s="1" t="s">
        <v>0</v>
      </c>
      <c r="C45" s="31">
        <v>493</v>
      </c>
      <c r="D45" s="35">
        <v>1</v>
      </c>
      <c r="E45" s="31">
        <v>303.21251959999995</v>
      </c>
      <c r="F45" s="35">
        <v>1</v>
      </c>
      <c r="G45" s="31">
        <v>100337</v>
      </c>
      <c r="H45" s="35">
        <v>1</v>
      </c>
      <c r="I45" s="44">
        <f t="shared" si="11"/>
        <v>493</v>
      </c>
      <c r="J45" s="45">
        <f>+I45/I$45</f>
        <v>1</v>
      </c>
      <c r="K45" s="44">
        <f t="shared" si="9"/>
        <v>303.21251959999995</v>
      </c>
      <c r="L45" s="45">
        <f>+K45/K$45</f>
        <v>1</v>
      </c>
      <c r="M45" s="44">
        <f>SUM(M33:M44)</f>
        <v>0</v>
      </c>
      <c r="N45" s="45" t="e">
        <f>+M45/M$45</f>
        <v>#DIV/0!</v>
      </c>
      <c r="O45" s="44">
        <f t="shared" si="16"/>
        <v>493</v>
      </c>
      <c r="P45" s="45">
        <f>+O45/O$45</f>
        <v>1</v>
      </c>
      <c r="Q45" s="44">
        <f t="shared" si="18"/>
        <v>303.21251959999995</v>
      </c>
      <c r="R45" s="45">
        <f>+Q45/Q$45</f>
        <v>1</v>
      </c>
      <c r="S45" s="44">
        <f>SUM(S33:S44)</f>
        <v>0</v>
      </c>
      <c r="T45" s="45" t="e">
        <f>+S45/S$45</f>
        <v>#DIV/0!</v>
      </c>
      <c r="U45" s="44">
        <f>O20+U20+I20+C20</f>
        <v>493</v>
      </c>
      <c r="V45" s="45">
        <f>+U45/U$45</f>
        <v>1</v>
      </c>
      <c r="W45" s="44">
        <f t="shared" si="10"/>
        <v>303.21251959999995</v>
      </c>
      <c r="X45" s="45">
        <f>+W45/W$45</f>
        <v>1</v>
      </c>
      <c r="Y45" s="44">
        <f>SUM(Y33:Y44)</f>
        <v>0</v>
      </c>
      <c r="Z45" s="45" t="e">
        <f>+Y45/Y$45</f>
        <v>#DIV/0!</v>
      </c>
    </row>
    <row r="46" spans="2:28" x14ac:dyDescent="0.25">
      <c r="B46" s="26"/>
      <c r="C46" s="33"/>
      <c r="D46" s="15"/>
      <c r="E46" s="33"/>
      <c r="F46" s="15"/>
      <c r="G46" s="33"/>
      <c r="H46" s="15"/>
      <c r="I46" s="46"/>
      <c r="J46" s="47"/>
      <c r="K46" s="46"/>
      <c r="L46" s="47"/>
      <c r="M46" s="46"/>
      <c r="N46" s="47"/>
      <c r="O46" s="46"/>
      <c r="P46" s="47"/>
      <c r="Q46" s="46"/>
      <c r="R46" s="47"/>
      <c r="S46" s="46"/>
      <c r="T46" s="47"/>
      <c r="U46" s="46"/>
      <c r="V46" s="47"/>
      <c r="W46" s="46"/>
      <c r="X46" s="47"/>
      <c r="Y46" s="46"/>
      <c r="Z46" s="47"/>
    </row>
    <row r="47" spans="2:28" x14ac:dyDescent="0.25">
      <c r="B47" s="22" t="s">
        <v>4</v>
      </c>
      <c r="C47" s="30">
        <v>-125</v>
      </c>
      <c r="D47" s="17">
        <v>-0.25354969574036512</v>
      </c>
      <c r="E47" s="30">
        <v>-125.38218270000004</v>
      </c>
      <c r="F47" s="17">
        <v>-0.4135125517422733</v>
      </c>
      <c r="G47" s="30">
        <v>51050.847170000001</v>
      </c>
      <c r="H47" s="17">
        <v>0.50879383647109244</v>
      </c>
      <c r="I47" s="38">
        <f t="shared" ref="I47:I49" si="27">C22+I22</f>
        <v>-125</v>
      </c>
      <c r="J47" s="48">
        <f>+I47/I$49</f>
        <v>-0.25354969574036512</v>
      </c>
      <c r="K47" s="38">
        <f t="shared" ref="K47:K49" si="28">E22+K22</f>
        <v>-125.38218270000004</v>
      </c>
      <c r="L47" s="48">
        <f>+K47/K$49</f>
        <v>-0.4135125517422733</v>
      </c>
      <c r="M47" s="38">
        <f t="shared" ref="M47:M48" si="29">M22</f>
        <v>0</v>
      </c>
      <c r="N47" s="48" t="e">
        <f>+M47/M$49</f>
        <v>#DIV/0!</v>
      </c>
      <c r="O47" s="38">
        <f t="shared" si="16"/>
        <v>-125</v>
      </c>
      <c r="P47" s="48">
        <f>+O47/O$49</f>
        <v>-0.25354969574036512</v>
      </c>
      <c r="Q47" s="38">
        <f t="shared" ref="Q47:Q49" si="30">K22+Q22+E22</f>
        <v>-125.38218270000004</v>
      </c>
      <c r="R47" s="48">
        <f>+Q47/Q$49</f>
        <v>-0.4135125517422733</v>
      </c>
      <c r="S47" s="38">
        <f t="shared" ref="S47:S48" si="31">S22</f>
        <v>0</v>
      </c>
      <c r="T47" s="48" t="e">
        <f>+S47/S$49</f>
        <v>#DIV/0!</v>
      </c>
      <c r="U47" s="38">
        <f t="shared" ref="U47:U49" si="32">O22+U22+I22+C22</f>
        <v>-125</v>
      </c>
      <c r="V47" s="48">
        <f>+U47/U$49</f>
        <v>-0.25354969574036512</v>
      </c>
      <c r="W47" s="38">
        <f t="shared" si="10"/>
        <v>-125.38218270000004</v>
      </c>
      <c r="X47" s="48">
        <f>+W47/W$49</f>
        <v>-0.4135125517422733</v>
      </c>
      <c r="Y47" s="38">
        <f t="shared" ref="Y47:Y48" si="33">Y22</f>
        <v>0</v>
      </c>
      <c r="Z47" s="48" t="e">
        <f>+Y47/Y$49</f>
        <v>#DIV/0!</v>
      </c>
    </row>
    <row r="48" spans="2:28" x14ac:dyDescent="0.25">
      <c r="B48" s="23" t="s">
        <v>3</v>
      </c>
      <c r="C48" s="32">
        <v>618</v>
      </c>
      <c r="D48" s="2">
        <v>1.2535496957403651</v>
      </c>
      <c r="E48" s="32">
        <v>428.59470229999999</v>
      </c>
      <c r="F48" s="2">
        <v>1.4135125517422733</v>
      </c>
      <c r="G48" s="32">
        <v>49286.152829999999</v>
      </c>
      <c r="H48" s="2">
        <v>0.49120616352890756</v>
      </c>
      <c r="I48" s="42">
        <f t="shared" si="27"/>
        <v>618</v>
      </c>
      <c r="J48" s="49">
        <f>+I48/I$49</f>
        <v>1.2535496957403651</v>
      </c>
      <c r="K48" s="42">
        <f t="shared" si="28"/>
        <v>428.59470229999999</v>
      </c>
      <c r="L48" s="49">
        <f>+K48/K$49</f>
        <v>1.4135125517422733</v>
      </c>
      <c r="M48" s="42">
        <f t="shared" si="29"/>
        <v>0</v>
      </c>
      <c r="N48" s="49" t="e">
        <f>+M48/M$49</f>
        <v>#DIV/0!</v>
      </c>
      <c r="O48" s="42">
        <f t="shared" si="16"/>
        <v>618</v>
      </c>
      <c r="P48" s="49">
        <f>+O48/O$49</f>
        <v>1.2535496957403651</v>
      </c>
      <c r="Q48" s="42">
        <f t="shared" si="30"/>
        <v>428.59470229999999</v>
      </c>
      <c r="R48" s="49">
        <f>+Q48/Q$49</f>
        <v>1.4135125517422733</v>
      </c>
      <c r="S48" s="42">
        <f t="shared" si="31"/>
        <v>0</v>
      </c>
      <c r="T48" s="49" t="e">
        <f>+S48/S$49</f>
        <v>#DIV/0!</v>
      </c>
      <c r="U48" s="42">
        <f t="shared" si="32"/>
        <v>618</v>
      </c>
      <c r="V48" s="49">
        <f>+U48/U$49</f>
        <v>1.2535496957403651</v>
      </c>
      <c r="W48" s="42">
        <f t="shared" si="10"/>
        <v>428.59470229999999</v>
      </c>
      <c r="X48" s="49">
        <f>+W48/W$49</f>
        <v>1.4135125517422733</v>
      </c>
      <c r="Y48" s="42">
        <f t="shared" si="33"/>
        <v>0</v>
      </c>
      <c r="Z48" s="49" t="e">
        <f>+Y48/Y$49</f>
        <v>#DIV/0!</v>
      </c>
    </row>
    <row r="49" spans="2:28" x14ac:dyDescent="0.25">
      <c r="B49" s="24" t="s">
        <v>0</v>
      </c>
      <c r="C49" s="31">
        <v>493</v>
      </c>
      <c r="D49" s="34">
        <v>1</v>
      </c>
      <c r="E49" s="31">
        <v>303.21251959999995</v>
      </c>
      <c r="F49" s="34">
        <v>1</v>
      </c>
      <c r="G49" s="31">
        <v>100337</v>
      </c>
      <c r="H49" s="34">
        <v>1</v>
      </c>
      <c r="I49" s="44">
        <f t="shared" si="27"/>
        <v>493</v>
      </c>
      <c r="J49" s="50">
        <f>+I49/I$49</f>
        <v>1</v>
      </c>
      <c r="K49" s="44">
        <f t="shared" si="28"/>
        <v>303.21251959999995</v>
      </c>
      <c r="L49" s="50">
        <f>+K49/K$49</f>
        <v>1</v>
      </c>
      <c r="M49" s="44">
        <f>SUM(M47:M48)</f>
        <v>0</v>
      </c>
      <c r="N49" s="50" t="e">
        <f>+M49/M$49</f>
        <v>#DIV/0!</v>
      </c>
      <c r="O49" s="44">
        <f t="shared" si="16"/>
        <v>493</v>
      </c>
      <c r="P49" s="50">
        <f>+O49/O$49</f>
        <v>1</v>
      </c>
      <c r="Q49" s="44">
        <f t="shared" si="30"/>
        <v>303.21251959999995</v>
      </c>
      <c r="R49" s="50">
        <f>+Q49/Q$49</f>
        <v>1</v>
      </c>
      <c r="S49" s="44">
        <f>SUM(S47:S48)</f>
        <v>0</v>
      </c>
      <c r="T49" s="50" t="e">
        <f>+S49/S$49</f>
        <v>#DIV/0!</v>
      </c>
      <c r="U49" s="44">
        <f t="shared" si="32"/>
        <v>493</v>
      </c>
      <c r="V49" s="50">
        <f>+U49/U$49</f>
        <v>1</v>
      </c>
      <c r="W49" s="44">
        <f t="shared" si="10"/>
        <v>303.21251959999995</v>
      </c>
      <c r="X49" s="50">
        <f>+W49/W$49</f>
        <v>1</v>
      </c>
      <c r="Y49" s="44">
        <f>SUM(Y47:Y48)</f>
        <v>0</v>
      </c>
      <c r="Z49" s="50" t="e">
        <f>+Y49/Y$49</f>
        <v>#DIV/0!</v>
      </c>
      <c r="AB49" s="55"/>
    </row>
    <row r="50" spans="2:28" x14ac:dyDescent="0.25">
      <c r="B50" s="20"/>
      <c r="C50" s="37"/>
      <c r="D50" s="21"/>
      <c r="E50" s="37"/>
      <c r="F50" s="21"/>
      <c r="G50" s="37"/>
      <c r="H50" s="21"/>
      <c r="I50" s="51"/>
      <c r="J50" s="52"/>
      <c r="K50" s="51"/>
      <c r="L50" s="52"/>
      <c r="M50" s="51"/>
      <c r="N50" s="52"/>
      <c r="O50" s="51"/>
      <c r="P50" s="52"/>
      <c r="Q50" s="51"/>
      <c r="R50" s="52"/>
      <c r="S50" s="51"/>
      <c r="T50" s="52"/>
      <c r="U50" s="51"/>
      <c r="V50" s="52"/>
      <c r="W50" s="51"/>
      <c r="X50" s="52"/>
      <c r="Y50" s="51"/>
      <c r="Z50" s="52"/>
    </row>
    <row r="51" spans="2:28" x14ac:dyDescent="0.25">
      <c r="B51" s="16" t="s">
        <v>2</v>
      </c>
      <c r="C51" s="30">
        <v>412</v>
      </c>
      <c r="D51" s="17">
        <v>0.83569979716024345</v>
      </c>
      <c r="E51" s="30">
        <v>222.21251959999995</v>
      </c>
      <c r="F51" s="17">
        <v>0.73286063482188746</v>
      </c>
      <c r="G51" s="30">
        <v>79808</v>
      </c>
      <c r="H51" s="17">
        <v>0.79539950367262324</v>
      </c>
      <c r="I51" s="38">
        <f t="shared" ref="I51:I53" si="34">C26+I26</f>
        <v>412</v>
      </c>
      <c r="J51" s="48">
        <f>+I51/I$53</f>
        <v>0.83569979716024345</v>
      </c>
      <c r="K51" s="38">
        <f t="shared" ref="K51:K53" si="35">E26+K26</f>
        <v>222.21251959999995</v>
      </c>
      <c r="L51" s="48">
        <f>+K51/K$53</f>
        <v>0.73286063482188746</v>
      </c>
      <c r="M51" s="38">
        <f t="shared" ref="M51:M52" si="36">M26</f>
        <v>0</v>
      </c>
      <c r="N51" s="48" t="e">
        <f>+M51/M$53</f>
        <v>#DIV/0!</v>
      </c>
      <c r="O51" s="38">
        <f t="shared" si="16"/>
        <v>412</v>
      </c>
      <c r="P51" s="48">
        <f>+O51/O$53</f>
        <v>0.83569979716024345</v>
      </c>
      <c r="Q51" s="38">
        <f t="shared" ref="Q51:Q53" si="37">K26+Q26+E26</f>
        <v>222.21251959999995</v>
      </c>
      <c r="R51" s="48">
        <f>+Q51/Q$53</f>
        <v>0.73286063482188746</v>
      </c>
      <c r="S51" s="38">
        <f t="shared" ref="S51:S52" si="38">S26</f>
        <v>0</v>
      </c>
      <c r="T51" s="48" t="e">
        <f>+S51/S$53</f>
        <v>#DIV/0!</v>
      </c>
      <c r="U51" s="38">
        <f t="shared" ref="U51:U53" si="39">O26+U26+I26+C26</f>
        <v>412</v>
      </c>
      <c r="V51" s="48">
        <f>+U51/U$53</f>
        <v>0.83569979716024345</v>
      </c>
      <c r="W51" s="38">
        <f t="shared" si="10"/>
        <v>222.21251959999995</v>
      </c>
      <c r="X51" s="48">
        <f>+W51/W$53</f>
        <v>0.73286063482188746</v>
      </c>
      <c r="Y51" s="38">
        <f t="shared" ref="Y51:Y52" si="40">Y26</f>
        <v>0</v>
      </c>
      <c r="Z51" s="48" t="e">
        <f>+Y51/Y$53</f>
        <v>#DIV/0!</v>
      </c>
    </row>
    <row r="52" spans="2:28" x14ac:dyDescent="0.25">
      <c r="B52" s="18" t="s">
        <v>1</v>
      </c>
      <c r="C52" s="32">
        <v>81</v>
      </c>
      <c r="D52" s="2">
        <v>0.1643002028397566</v>
      </c>
      <c r="E52" s="32">
        <v>81</v>
      </c>
      <c r="F52" s="2">
        <v>0.26713936517811254</v>
      </c>
      <c r="G52" s="32">
        <v>20529</v>
      </c>
      <c r="H52" s="2">
        <v>0.20460049632737673</v>
      </c>
      <c r="I52" s="42">
        <f t="shared" si="34"/>
        <v>81</v>
      </c>
      <c r="J52" s="49">
        <f>+I52/I$53</f>
        <v>0.1643002028397566</v>
      </c>
      <c r="K52" s="42">
        <f t="shared" si="35"/>
        <v>81</v>
      </c>
      <c r="L52" s="49">
        <f>+K52/K$53</f>
        <v>0.26713936517811254</v>
      </c>
      <c r="M52" s="42">
        <f t="shared" si="36"/>
        <v>0</v>
      </c>
      <c r="N52" s="49" t="e">
        <f>+M52/M$53</f>
        <v>#DIV/0!</v>
      </c>
      <c r="O52" s="42">
        <f t="shared" si="16"/>
        <v>81</v>
      </c>
      <c r="P52" s="49">
        <f>+O52/O$53</f>
        <v>0.1643002028397566</v>
      </c>
      <c r="Q52" s="42">
        <f t="shared" si="37"/>
        <v>81</v>
      </c>
      <c r="R52" s="49">
        <f>+Q52/Q$53</f>
        <v>0.26713936517811254</v>
      </c>
      <c r="S52" s="42">
        <f t="shared" si="38"/>
        <v>0</v>
      </c>
      <c r="T52" s="49" t="e">
        <f>+S52/S$53</f>
        <v>#DIV/0!</v>
      </c>
      <c r="U52" s="42">
        <f t="shared" si="39"/>
        <v>81</v>
      </c>
      <c r="V52" s="49">
        <f>+U52/U$53</f>
        <v>0.1643002028397566</v>
      </c>
      <c r="W52" s="42">
        <f t="shared" si="10"/>
        <v>81</v>
      </c>
      <c r="X52" s="49">
        <f>+W52/W$53</f>
        <v>0.26713936517811254</v>
      </c>
      <c r="Y52" s="42">
        <f t="shared" si="40"/>
        <v>0</v>
      </c>
      <c r="Z52" s="49" t="e">
        <f>+Y52/Y$53</f>
        <v>#DIV/0!</v>
      </c>
    </row>
    <row r="53" spans="2:28" x14ac:dyDescent="0.25">
      <c r="B53" s="19" t="s">
        <v>0</v>
      </c>
      <c r="C53" s="31">
        <v>493</v>
      </c>
      <c r="D53" s="34">
        <v>1</v>
      </c>
      <c r="E53" s="31">
        <v>303.21251959999995</v>
      </c>
      <c r="F53" s="34">
        <v>1</v>
      </c>
      <c r="G53" s="31">
        <v>100337</v>
      </c>
      <c r="H53" s="34">
        <v>1</v>
      </c>
      <c r="I53" s="44">
        <f t="shared" si="34"/>
        <v>493</v>
      </c>
      <c r="J53" s="50">
        <f>+I53/I$53</f>
        <v>1</v>
      </c>
      <c r="K53" s="44">
        <f t="shared" si="35"/>
        <v>303.21251959999995</v>
      </c>
      <c r="L53" s="50">
        <f>+K53/K$53</f>
        <v>1</v>
      </c>
      <c r="M53" s="44">
        <f>SUM(M51:M52)</f>
        <v>0</v>
      </c>
      <c r="N53" s="50" t="e">
        <f>+M53/M$53</f>
        <v>#DIV/0!</v>
      </c>
      <c r="O53" s="44">
        <f t="shared" si="16"/>
        <v>493</v>
      </c>
      <c r="P53" s="50">
        <f>+O53/O$53</f>
        <v>1</v>
      </c>
      <c r="Q53" s="44">
        <f t="shared" si="37"/>
        <v>303.21251959999995</v>
      </c>
      <c r="R53" s="50">
        <f>+Q53/Q$53</f>
        <v>1</v>
      </c>
      <c r="S53" s="44">
        <f>SUM(S51:S52)</f>
        <v>0</v>
      </c>
      <c r="T53" s="50" t="e">
        <f>+S53/S$53</f>
        <v>#DIV/0!</v>
      </c>
      <c r="U53" s="44">
        <f t="shared" si="39"/>
        <v>493</v>
      </c>
      <c r="V53" s="50">
        <f>+U53/U$53</f>
        <v>1</v>
      </c>
      <c r="W53" s="44">
        <f t="shared" si="10"/>
        <v>303.21251959999995</v>
      </c>
      <c r="X53" s="50">
        <f>+W53/W$53</f>
        <v>1</v>
      </c>
      <c r="Y53" s="44">
        <f>SUM(Y51:Y52)</f>
        <v>0</v>
      </c>
      <c r="Z53" s="50" t="e">
        <f>+Y53/Y$53</f>
        <v>#DIV/0!</v>
      </c>
    </row>
    <row r="58" spans="2:28" x14ac:dyDescent="0.25">
      <c r="I58" s="57">
        <f>+I53-I28-C28</f>
        <v>0</v>
      </c>
      <c r="K58" s="57">
        <f>+K53-K28-E28</f>
        <v>0</v>
      </c>
    </row>
  </sheetData>
  <mergeCells count="35">
    <mergeCell ref="C3:H3"/>
    <mergeCell ref="C5:H5"/>
    <mergeCell ref="I5:N5"/>
    <mergeCell ref="O5:T5"/>
    <mergeCell ref="U5:Z5"/>
    <mergeCell ref="Y6:Z6"/>
    <mergeCell ref="M6:N6"/>
    <mergeCell ref="O6:P6"/>
    <mergeCell ref="Q6:R6"/>
    <mergeCell ref="S6:T6"/>
    <mergeCell ref="U6:V6"/>
    <mergeCell ref="W6:X6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</mergeCells>
  <dataValidations disablePrompts="1"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  <ignoredErrors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Chen Simchi</cp:lastModifiedBy>
  <dcterms:created xsi:type="dcterms:W3CDTF">2016-08-10T06:34:50Z</dcterms:created>
  <dcterms:modified xsi:type="dcterms:W3CDTF">2024-05-23T12:56:59Z</dcterms:modified>
</cp:coreProperties>
</file>